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Цены пром. склад новый стан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definedNames>
    <definedName name="Категории">#REF!</definedName>
    <definedName name="Кол">#REF!</definedName>
    <definedName name="Количество">#REF!</definedName>
    <definedName name="_xlnm.Print_Area" localSheetId="0">'Цены пром. склад новый стан'!$A$1:$M$150</definedName>
  </definedNames>
  <calcPr calcId="145621"/>
</workbook>
</file>

<file path=xl/calcChain.xml><?xml version="1.0" encoding="utf-8"?>
<calcChain xmlns="http://schemas.openxmlformats.org/spreadsheetml/2006/main">
  <c r="N102" i="4" l="1"/>
  <c r="N103" i="4" s="1"/>
  <c r="J103" i="4" s="1"/>
  <c r="L103" i="4" s="1"/>
  <c r="J102" i="4"/>
  <c r="L102" i="4" s="1"/>
  <c r="J101" i="4"/>
  <c r="L101" i="4" s="1"/>
  <c r="N100" i="4"/>
  <c r="L100" i="4"/>
  <c r="J100" i="4"/>
  <c r="N99" i="4"/>
  <c r="J99" i="4"/>
  <c r="L99" i="4" s="1"/>
  <c r="N98" i="4"/>
  <c r="J98" i="4" s="1"/>
  <c r="L98" i="4" s="1"/>
  <c r="L97" i="4"/>
  <c r="J97" i="4"/>
  <c r="N96" i="4"/>
  <c r="J96" i="4"/>
  <c r="L96" i="4" s="1"/>
  <c r="N94" i="4"/>
  <c r="N95" i="4" s="1"/>
  <c r="J93" i="4"/>
  <c r="L93" i="4" s="1"/>
  <c r="N92" i="4"/>
  <c r="J92" i="4" s="1"/>
  <c r="L92" i="4" s="1"/>
  <c r="N87" i="4"/>
  <c r="J87" i="4" s="1"/>
  <c r="L87" i="4" s="1"/>
  <c r="J86" i="4"/>
  <c r="L86" i="4" s="1"/>
  <c r="J85" i="4"/>
  <c r="L85" i="4" s="1"/>
  <c r="J84" i="4"/>
  <c r="L84" i="4" s="1"/>
  <c r="J83" i="4"/>
  <c r="L83" i="4" s="1"/>
  <c r="J82" i="4"/>
  <c r="L82" i="4" s="1"/>
  <c r="J81" i="4"/>
  <c r="L81" i="4" s="1"/>
  <c r="J80" i="4"/>
  <c r="L80" i="4" s="1"/>
  <c r="J79" i="4"/>
  <c r="L79" i="4" s="1"/>
  <c r="J78" i="4"/>
  <c r="L78" i="4" s="1"/>
  <c r="J77" i="4"/>
  <c r="L77" i="4" s="1"/>
  <c r="J76" i="4"/>
  <c r="L76" i="4" s="1"/>
  <c r="J75" i="4"/>
  <c r="L75" i="4" s="1"/>
  <c r="N70" i="4"/>
  <c r="J70" i="4" s="1"/>
  <c r="J69" i="4"/>
  <c r="L69" i="4" s="1"/>
  <c r="J68" i="4"/>
  <c r="L68" i="4" s="1"/>
  <c r="J67" i="4"/>
  <c r="L67" i="4" s="1"/>
  <c r="J66" i="4"/>
  <c r="L66" i="4" s="1"/>
  <c r="J65" i="4"/>
  <c r="L65" i="4" s="1"/>
  <c r="J64" i="4"/>
  <c r="L64" i="4" s="1"/>
  <c r="J63" i="4"/>
  <c r="L63" i="4" s="1"/>
  <c r="J62" i="4"/>
  <c r="L62" i="4" s="1"/>
  <c r="J61" i="4"/>
  <c r="L61" i="4" s="1"/>
  <c r="J60" i="4"/>
  <c r="L60" i="4" s="1"/>
  <c r="J59" i="4"/>
  <c r="L59" i="4" s="1"/>
  <c r="J58" i="4"/>
  <c r="L58" i="4" s="1"/>
  <c r="L52" i="4"/>
  <c r="J52" i="4"/>
  <c r="L51" i="4"/>
  <c r="J51" i="4"/>
  <c r="L50" i="4"/>
  <c r="J50" i="4"/>
  <c r="L49" i="4"/>
  <c r="J49" i="4"/>
  <c r="N48" i="4"/>
  <c r="N53" i="4" s="1"/>
  <c r="J53" i="4" s="1"/>
  <c r="L53" i="4" s="1"/>
  <c r="J48" i="4"/>
  <c r="L48" i="4" s="1"/>
  <c r="J47" i="4"/>
  <c r="L47" i="4" s="1"/>
  <c r="N46" i="4"/>
  <c r="L46" i="4"/>
  <c r="J46" i="4"/>
  <c r="L45" i="4"/>
  <c r="J45" i="4"/>
  <c r="N44" i="4"/>
  <c r="J44" i="4" s="1"/>
  <c r="L44" i="4" s="1"/>
  <c r="N43" i="4"/>
  <c r="L43" i="4"/>
  <c r="J43" i="4"/>
  <c r="N42" i="4"/>
  <c r="J42" i="4"/>
  <c r="L42" i="4" s="1"/>
  <c r="J41" i="4"/>
  <c r="L41" i="4" s="1"/>
  <c r="N36" i="4"/>
  <c r="J36" i="4" s="1"/>
  <c r="J35" i="4"/>
  <c r="L35" i="4" s="1"/>
  <c r="J34" i="4"/>
  <c r="L34" i="4" s="1"/>
  <c r="J33" i="4"/>
  <c r="L33" i="4" s="1"/>
  <c r="J32" i="4"/>
  <c r="L32" i="4" s="1"/>
  <c r="J31" i="4"/>
  <c r="L31" i="4" s="1"/>
  <c r="J30" i="4"/>
  <c r="L30" i="4" s="1"/>
  <c r="J29" i="4"/>
  <c r="L29" i="4" s="1"/>
  <c r="J28" i="4"/>
  <c r="L28" i="4" s="1"/>
  <c r="J27" i="4"/>
  <c r="L27" i="4" s="1"/>
  <c r="J26" i="4"/>
  <c r="L26" i="4" s="1"/>
  <c r="J25" i="4"/>
  <c r="L25" i="4" s="1"/>
  <c r="J24" i="4"/>
  <c r="L24" i="4" s="1"/>
  <c r="L36" i="4" l="1"/>
  <c r="P36" i="4"/>
  <c r="L70" i="4"/>
  <c r="P70" i="4"/>
  <c r="J95" i="4"/>
  <c r="L95" i="4" s="1"/>
  <c r="N104" i="4"/>
  <c r="J104" i="4" s="1"/>
  <c r="L104" i="4" s="1"/>
  <c r="J94" i="4"/>
  <c r="L94" i="4" s="1"/>
</calcChain>
</file>

<file path=xl/sharedStrings.xml><?xml version="1.0" encoding="utf-8"?>
<sst xmlns="http://schemas.openxmlformats.org/spreadsheetml/2006/main" count="199" uniqueCount="65">
  <si>
    <t>Утверждаю:</t>
  </si>
  <si>
    <r>
      <t xml:space="preserve">ЦЕНЫ ДЛЯ ФИЗИЧЕСКИХ ЛИЦ на древесину, выделяемую </t>
    </r>
    <r>
      <rPr>
        <b/>
        <u/>
        <sz val="10"/>
        <color indexed="10"/>
        <rFont val="Arial Cyr"/>
        <charset val="204"/>
      </rPr>
      <t xml:space="preserve">из фондов облисполкома </t>
    </r>
    <r>
      <rPr>
        <b/>
        <sz val="10"/>
        <color indexed="10"/>
        <rFont val="Arial Cyr"/>
        <charset val="204"/>
      </rPr>
      <t>, для строительства, реконструкции и ремонта жилых домов, хозпостроек.</t>
    </r>
  </si>
  <si>
    <t>Директор Кобринского  опытного лесхоза</t>
  </si>
  <si>
    <t>___________        А.А. Кулик</t>
  </si>
  <si>
    <t>Вводятся в действие с:</t>
  </si>
  <si>
    <t>01.09.2021 г.</t>
  </si>
  <si>
    <t>(Утвержден приказом № 569 от 25.08.2021 г.)</t>
  </si>
  <si>
    <t xml:space="preserve"> ПРЕЙСКУРАНТ ОТПУСКНЫХ ЦЕН</t>
  </si>
  <si>
    <r>
      <t xml:space="preserve">на лесоматериалы   круглые, поставляемые на условиях                                                                                     </t>
    </r>
    <r>
      <rPr>
        <b/>
        <i/>
        <u/>
        <sz val="12"/>
        <rFont val="Arial Cyr"/>
        <charset val="204"/>
      </rPr>
      <t>ФРАНКО-ПРОМЕЖУТОЧНЫЙ ЛЕСОСКЛАД.</t>
    </r>
  </si>
  <si>
    <t xml:space="preserve">    Цены  на   условиях  франко-верхний    лесосклад  установлены   в  соответствии с законодательством и учитывают затраты организации - изготовителя по заготовке,трелевке и подвозке  лесоматериала и складированию у лесовозной дороги, где будет осуществляться его погрузка на автотранспорт покупателя.</t>
  </si>
  <si>
    <t xml:space="preserve">    Услуги по погрузке на автотранспорт оплачиваются покупателем дополнительно.</t>
  </si>
  <si>
    <r>
      <t xml:space="preserve">    Лесоматериалы длиной  6,5 м. и более отпускаются по ценам, указанным в разделе I - II прейскуранта, </t>
    </r>
    <r>
      <rPr>
        <b/>
        <u/>
        <sz val="14"/>
        <rFont val="Times New Roman"/>
        <family val="1"/>
        <charset val="204"/>
      </rPr>
      <t>с надбавкой  к действ. ценам в размере 20 %</t>
    </r>
  </si>
  <si>
    <r>
      <t xml:space="preserve">   Если реализация лесоматериалов осуществляется с  рубок по промышленной(предпринимательской) деятельности, то цена на продукцию  облагается НДС </t>
    </r>
    <r>
      <rPr>
        <b/>
        <sz val="14"/>
        <rFont val="Times New Roman"/>
        <family val="1"/>
        <charset val="204"/>
      </rPr>
      <t>по ставке 20%.</t>
    </r>
  </si>
  <si>
    <t xml:space="preserve">    Если реализация лесоматериалов осуществляется с  рубок по лесохозяйственной деятельности,    то цена на  продукцию НДС не облагается.</t>
  </si>
  <si>
    <t>ЛЕСОМАТЕРИАЛЫ КРУГЛЫЕ ХВОЙНЫХ ПОРОД</t>
  </si>
  <si>
    <t>Лесоматериалы круглые хвойных пород (сосна) СТБ 2316-2-2013</t>
  </si>
  <si>
    <t>Длина,м.</t>
  </si>
  <si>
    <t>Сорт</t>
  </si>
  <si>
    <t>Толщина, см</t>
  </si>
  <si>
    <t>Цена за 1 м3, руб.</t>
  </si>
  <si>
    <t>без НДС</t>
  </si>
  <si>
    <t>с НДС</t>
  </si>
  <si>
    <t>0,5-6,5</t>
  </si>
  <si>
    <t>А</t>
  </si>
  <si>
    <t>до 13 включит.</t>
  </si>
  <si>
    <t>В</t>
  </si>
  <si>
    <t>С</t>
  </si>
  <si>
    <t>D</t>
  </si>
  <si>
    <t>14-25</t>
  </si>
  <si>
    <t>26 и более</t>
  </si>
  <si>
    <t>0,5-4,00</t>
  </si>
  <si>
    <t>Любые</t>
  </si>
  <si>
    <t>Лесоматериалы круглые хвойных пород (ель) СТБ 2316-1-2013</t>
  </si>
  <si>
    <t>ЛЕСОМАТЕРИАЛЫ КРУГЛЫЕ ЛИСТВЕННЫХ ПОРОД</t>
  </si>
  <si>
    <t>Лесоматериалы круглые лиственных пород (берёза, ольха) СТБ 2315-2-2013</t>
  </si>
  <si>
    <t>Лесоматериалы круглые лиственных пород (осина) СТБ 2315-2-2013</t>
  </si>
  <si>
    <t>Лесоматериалы круглые лиственных пород (дуб, ясень) СТБ 2315-1-2013</t>
  </si>
  <si>
    <t>2,0-6,5</t>
  </si>
  <si>
    <t>1,0-2,0</t>
  </si>
  <si>
    <t>0,5-2,0</t>
  </si>
  <si>
    <t>Лесоматериалы для выработки  целлюлозы и древесной массы</t>
  </si>
  <si>
    <t>( балансы)</t>
  </si>
  <si>
    <t>( сосна ,ель, лиственница,пихта)</t>
  </si>
  <si>
    <t>СТБ 1711-2007</t>
  </si>
  <si>
    <t>0,75;1,0</t>
  </si>
  <si>
    <t>1,2</t>
  </si>
  <si>
    <t>6-24</t>
  </si>
  <si>
    <t>1,1;1,2;1,25;2,0 и кратные им</t>
  </si>
  <si>
    <t>(береза  и все мягколиственные породы)</t>
  </si>
  <si>
    <t>0,75;1,0;</t>
  </si>
  <si>
    <t>6-40</t>
  </si>
  <si>
    <t>Лесоматериалы для выработки  лущеного шпона (фанерное бревно)</t>
  </si>
  <si>
    <t>(береза,  липа, ольха)</t>
  </si>
  <si>
    <t>СТБ 1712-2007</t>
  </si>
  <si>
    <t>1,3;1,6 и кратные</t>
  </si>
  <si>
    <t>16 см и более</t>
  </si>
  <si>
    <t xml:space="preserve">IV.Сырье древесное технологическое </t>
  </si>
  <si>
    <t>ТУ РБ 100195503.014-2003</t>
  </si>
  <si>
    <t>(Сосна, ель, берёза, ольха, осина, липа)</t>
  </si>
  <si>
    <t>Длина, м</t>
  </si>
  <si>
    <t>-</t>
  </si>
  <si>
    <t>от 4</t>
  </si>
  <si>
    <t>франко-промежуточный лесосклад</t>
  </si>
  <si>
    <t>Экономист</t>
  </si>
  <si>
    <t>Сергеева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</si>
</sst>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 Cyr"/>
      <family val="1"/>
      <charset val="204"/>
    </font>
    <font>
      <sz val="14"/>
      <name val="Arial Cyr"/>
      <charset val="204"/>
    </font>
    <font>
      <b/>
      <sz val="14"/>
      <name val="Times New Roman Cyr"/>
      <charset val="204"/>
    </font>
    <font>
      <b/>
      <sz val="10"/>
      <color rgb="FFFF0000"/>
      <name val="Arial Cyr"/>
      <charset val="204"/>
    </font>
    <font>
      <b/>
      <u/>
      <sz val="10"/>
      <color indexed="10"/>
      <name val="Arial Cyr"/>
      <charset val="204"/>
    </font>
    <font>
      <b/>
      <sz val="10"/>
      <color indexed="10"/>
      <name val="Arial Cyr"/>
      <charset val="204"/>
    </font>
    <font>
      <sz val="14"/>
      <name val="Times New Roman"/>
      <family val="1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b/>
      <i/>
      <sz val="18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u/>
      <sz val="12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20"/>
      <name val="Arial Cyr"/>
      <charset val="204"/>
    </font>
    <font>
      <sz val="16"/>
      <name val="Arial Cyr"/>
      <charset val="204"/>
    </font>
    <font>
      <i/>
      <sz val="12"/>
      <name val="Arial Cyr"/>
      <charset val="204"/>
    </font>
    <font>
      <sz val="12"/>
      <color rgb="FFFF0000"/>
      <name val="Arial Cyr"/>
      <charset val="204"/>
    </font>
    <font>
      <i/>
      <sz val="12"/>
      <color rgb="FFFF000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i/>
      <sz val="12"/>
      <color theme="3" tint="0.39997558519241921"/>
      <name val="Arial Cyr"/>
      <charset val="204"/>
    </font>
    <font>
      <sz val="12"/>
      <color theme="1"/>
      <name val="Arial Cyr"/>
      <charset val="204"/>
    </font>
    <font>
      <i/>
      <sz val="12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 wrapText="1"/>
    </xf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right"/>
    </xf>
    <xf numFmtId="14" fontId="11" fillId="0" borderId="0" xfId="1" applyNumberFormat="1" applyFont="1" applyFill="1" applyBorder="1" applyAlignment="1" applyProtection="1">
      <alignment horizontal="left" vertical="top"/>
    </xf>
    <xf numFmtId="0" fontId="12" fillId="0" borderId="0" xfId="1" applyFont="1"/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8" fillId="0" borderId="0" xfId="1" applyFont="1" applyAlignment="1">
      <alignment horizontal="justify" vertical="distributed" wrapText="1"/>
    </xf>
    <xf numFmtId="0" fontId="15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9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2" fontId="12" fillId="0" borderId="3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2" fontId="21" fillId="0" borderId="4" xfId="1" applyNumberFormat="1" applyFont="1" applyBorder="1" applyAlignment="1">
      <alignment horizontal="center"/>
    </xf>
    <xf numFmtId="2" fontId="22" fillId="0" borderId="4" xfId="1" applyNumberFormat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22" fillId="0" borderId="1" xfId="1" applyNumberFormat="1" applyFont="1" applyBorder="1" applyAlignment="1">
      <alignment horizontal="center"/>
    </xf>
    <xf numFmtId="2" fontId="22" fillId="0" borderId="3" xfId="1" applyNumberFormat="1" applyFont="1" applyBorder="1" applyAlignment="1">
      <alignment horizontal="center"/>
    </xf>
    <xf numFmtId="2" fontId="23" fillId="0" borderId="4" xfId="1" applyNumberFormat="1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21" fillId="0" borderId="0" xfId="1" applyFont="1" applyBorder="1" applyAlignment="1">
      <alignment horizontal="center"/>
    </xf>
    <xf numFmtId="2" fontId="21" fillId="0" borderId="0" xfId="1" applyNumberFormat="1" applyFont="1" applyBorder="1" applyAlignment="1">
      <alignment horizontal="center"/>
    </xf>
    <xf numFmtId="0" fontId="17" fillId="0" borderId="0" xfId="1" applyFont="1"/>
    <xf numFmtId="0" fontId="24" fillId="0" borderId="0" xfId="1" applyFont="1"/>
    <xf numFmtId="0" fontId="18" fillId="0" borderId="1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17" fontId="3" fillId="0" borderId="4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2" fontId="12" fillId="0" borderId="6" xfId="1" applyNumberFormat="1" applyFont="1" applyBorder="1" applyAlignment="1">
      <alignment horizontal="center"/>
    </xf>
    <xf numFmtId="2" fontId="12" fillId="0" borderId="7" xfId="1" applyNumberFormat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2" fontId="12" fillId="0" borderId="8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  <xf numFmtId="2" fontId="12" fillId="0" borderId="9" xfId="1" applyNumberFormat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2" fontId="12" fillId="0" borderId="10" xfId="1" applyNumberFormat="1" applyFont="1" applyBorder="1" applyAlignment="1">
      <alignment horizontal="center"/>
    </xf>
    <xf numFmtId="2" fontId="12" fillId="0" borderId="11" xfId="1" applyNumberFormat="1" applyFont="1" applyBorder="1" applyAlignment="1">
      <alignment horizontal="center"/>
    </xf>
    <xf numFmtId="2" fontId="12" fillId="0" borderId="12" xfId="1" applyNumberFormat="1" applyFont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2" fontId="12" fillId="0" borderId="2" xfId="1" applyNumberFormat="1" applyFont="1" applyBorder="1" applyAlignment="1">
      <alignment horizontal="center"/>
    </xf>
    <xf numFmtId="0" fontId="20" fillId="0" borderId="0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2" fontId="12" fillId="0" borderId="0" xfId="1" applyNumberFormat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20" fillId="0" borderId="5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20" fillId="0" borderId="8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20" fillId="0" borderId="10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25" fillId="0" borderId="0" xfId="1" applyFont="1"/>
    <xf numFmtId="0" fontId="20" fillId="0" borderId="0" xfId="1" applyFont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17" fontId="3" fillId="0" borderId="0" xfId="1" applyNumberFormat="1" applyFont="1" applyBorder="1" applyAlignment="1">
      <alignment horizontal="center"/>
    </xf>
    <xf numFmtId="0" fontId="17" fillId="2" borderId="0" xfId="1" applyFont="1" applyFill="1" applyBorder="1" applyAlignment="1">
      <alignment horizontal="center"/>
    </xf>
    <xf numFmtId="0" fontId="17" fillId="3" borderId="0" xfId="1" applyFont="1" applyFill="1" applyBorder="1" applyAlignment="1"/>
    <xf numFmtId="0" fontId="1" fillId="0" borderId="0" xfId="1" applyBorder="1"/>
    <xf numFmtId="0" fontId="20" fillId="0" borderId="0" xfId="1" applyFont="1" applyBorder="1" applyAlignment="1">
      <alignment horizontal="left"/>
    </xf>
    <xf numFmtId="0" fontId="17" fillId="0" borderId="0" xfId="1" applyFont="1" applyBorder="1" applyAlignment="1">
      <alignment horizontal="left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1" fontId="20" fillId="0" borderId="0" xfId="1" applyNumberFormat="1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20" fillId="0" borderId="4" xfId="1" applyFont="1" applyBorder="1" applyAlignment="1">
      <alignment horizontal="center"/>
    </xf>
    <xf numFmtId="0" fontId="1" fillId="0" borderId="4" xfId="1" applyBorder="1" applyAlignment="1">
      <alignment horizontal="center"/>
    </xf>
    <xf numFmtId="2" fontId="26" fillId="0" borderId="0" xfId="1" applyNumberFormat="1" applyFont="1" applyBorder="1" applyAlignment="1">
      <alignment horizontal="center"/>
    </xf>
    <xf numFmtId="2" fontId="27" fillId="0" borderId="4" xfId="1" applyNumberFormat="1" applyFont="1" applyBorder="1" applyAlignment="1">
      <alignment horizontal="center"/>
    </xf>
    <xf numFmtId="2" fontId="28" fillId="0" borderId="4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55;&#1051;&#1040;&#1058;&#1040;%20&#1058;&#1056;&#1059;&#1044;&#1040;%20&#1089;%202020&#1075;\&#1041;&#1056;&#1045;&#1057;&#1058;\&#1056;&#1072;&#1089;&#1095;&#1077;&#1090;%20&#1079;&#1072;&#1088;&#1072;&#1073;&#1086;&#1090;&#1085;&#1086;&#1081;%20&#1087;&#1083;&#1072;&#1090;&#1099;%20&#1053;&#1054;&#1042;&#1067;&#1045;%20&#1059;&#1057;&#1051;&#1054;&#1042;&#1048;&#1071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 БД"/>
      <sheetName val="ТС ХД"/>
      <sheetName val="сдельщики"/>
      <sheetName val="аппарат"/>
      <sheetName val="лесн.,пом.,бух"/>
      <sheetName val="мастера"/>
      <sheetName val="лесники"/>
      <sheetName val="МОП"/>
      <sheetName val="водител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tabSelected="1" view="pageBreakPreview" topLeftCell="A124" zoomScaleNormal="100" zoomScaleSheetLayoutView="100" workbookViewId="0">
      <selection activeCell="AD108" sqref="AD108"/>
    </sheetView>
  </sheetViews>
  <sheetFormatPr defaultRowHeight="12.75" x14ac:dyDescent="0.2"/>
  <cols>
    <col min="1" max="3" width="9.140625" style="1"/>
    <col min="4" max="4" width="7.28515625" style="1" customWidth="1"/>
    <col min="5" max="7" width="9.140625" style="1"/>
    <col min="8" max="8" width="14.28515625" style="1" customWidth="1"/>
    <col min="9" max="12" width="9.140625" style="1"/>
    <col min="13" max="13" width="8.5703125" style="1" customWidth="1"/>
    <col min="14" max="28" width="0" style="1" hidden="1" customWidth="1"/>
    <col min="29" max="259" width="9.140625" style="1"/>
    <col min="260" max="260" width="7.28515625" style="1" customWidth="1"/>
    <col min="261" max="263" width="9.140625" style="1"/>
    <col min="264" max="264" width="14.28515625" style="1" customWidth="1"/>
    <col min="265" max="268" width="9.140625" style="1"/>
    <col min="269" max="269" width="8.5703125" style="1" customWidth="1"/>
    <col min="270" max="515" width="9.140625" style="1"/>
    <col min="516" max="516" width="7.28515625" style="1" customWidth="1"/>
    <col min="517" max="519" width="9.140625" style="1"/>
    <col min="520" max="520" width="14.28515625" style="1" customWidth="1"/>
    <col min="521" max="524" width="9.140625" style="1"/>
    <col min="525" max="525" width="8.5703125" style="1" customWidth="1"/>
    <col min="526" max="771" width="9.140625" style="1"/>
    <col min="772" max="772" width="7.28515625" style="1" customWidth="1"/>
    <col min="773" max="775" width="9.140625" style="1"/>
    <col min="776" max="776" width="14.28515625" style="1" customWidth="1"/>
    <col min="777" max="780" width="9.140625" style="1"/>
    <col min="781" max="781" width="8.5703125" style="1" customWidth="1"/>
    <col min="782" max="1027" width="9.140625" style="1"/>
    <col min="1028" max="1028" width="7.28515625" style="1" customWidth="1"/>
    <col min="1029" max="1031" width="9.140625" style="1"/>
    <col min="1032" max="1032" width="14.28515625" style="1" customWidth="1"/>
    <col min="1033" max="1036" width="9.140625" style="1"/>
    <col min="1037" max="1037" width="8.5703125" style="1" customWidth="1"/>
    <col min="1038" max="1283" width="9.140625" style="1"/>
    <col min="1284" max="1284" width="7.28515625" style="1" customWidth="1"/>
    <col min="1285" max="1287" width="9.140625" style="1"/>
    <col min="1288" max="1288" width="14.28515625" style="1" customWidth="1"/>
    <col min="1289" max="1292" width="9.140625" style="1"/>
    <col min="1293" max="1293" width="8.5703125" style="1" customWidth="1"/>
    <col min="1294" max="1539" width="9.140625" style="1"/>
    <col min="1540" max="1540" width="7.28515625" style="1" customWidth="1"/>
    <col min="1541" max="1543" width="9.140625" style="1"/>
    <col min="1544" max="1544" width="14.28515625" style="1" customWidth="1"/>
    <col min="1545" max="1548" width="9.140625" style="1"/>
    <col min="1549" max="1549" width="8.5703125" style="1" customWidth="1"/>
    <col min="1550" max="1795" width="9.140625" style="1"/>
    <col min="1796" max="1796" width="7.28515625" style="1" customWidth="1"/>
    <col min="1797" max="1799" width="9.140625" style="1"/>
    <col min="1800" max="1800" width="14.28515625" style="1" customWidth="1"/>
    <col min="1801" max="1804" width="9.140625" style="1"/>
    <col min="1805" max="1805" width="8.5703125" style="1" customWidth="1"/>
    <col min="1806" max="2051" width="9.140625" style="1"/>
    <col min="2052" max="2052" width="7.28515625" style="1" customWidth="1"/>
    <col min="2053" max="2055" width="9.140625" style="1"/>
    <col min="2056" max="2056" width="14.28515625" style="1" customWidth="1"/>
    <col min="2057" max="2060" width="9.140625" style="1"/>
    <col min="2061" max="2061" width="8.5703125" style="1" customWidth="1"/>
    <col min="2062" max="2307" width="9.140625" style="1"/>
    <col min="2308" max="2308" width="7.28515625" style="1" customWidth="1"/>
    <col min="2309" max="2311" width="9.140625" style="1"/>
    <col min="2312" max="2312" width="14.28515625" style="1" customWidth="1"/>
    <col min="2313" max="2316" width="9.140625" style="1"/>
    <col min="2317" max="2317" width="8.5703125" style="1" customWidth="1"/>
    <col min="2318" max="2563" width="9.140625" style="1"/>
    <col min="2564" max="2564" width="7.28515625" style="1" customWidth="1"/>
    <col min="2565" max="2567" width="9.140625" style="1"/>
    <col min="2568" max="2568" width="14.28515625" style="1" customWidth="1"/>
    <col min="2569" max="2572" width="9.140625" style="1"/>
    <col min="2573" max="2573" width="8.5703125" style="1" customWidth="1"/>
    <col min="2574" max="2819" width="9.140625" style="1"/>
    <col min="2820" max="2820" width="7.28515625" style="1" customWidth="1"/>
    <col min="2821" max="2823" width="9.140625" style="1"/>
    <col min="2824" max="2824" width="14.28515625" style="1" customWidth="1"/>
    <col min="2825" max="2828" width="9.140625" style="1"/>
    <col min="2829" max="2829" width="8.5703125" style="1" customWidth="1"/>
    <col min="2830" max="3075" width="9.140625" style="1"/>
    <col min="3076" max="3076" width="7.28515625" style="1" customWidth="1"/>
    <col min="3077" max="3079" width="9.140625" style="1"/>
    <col min="3080" max="3080" width="14.28515625" style="1" customWidth="1"/>
    <col min="3081" max="3084" width="9.140625" style="1"/>
    <col min="3085" max="3085" width="8.5703125" style="1" customWidth="1"/>
    <col min="3086" max="3331" width="9.140625" style="1"/>
    <col min="3332" max="3332" width="7.28515625" style="1" customWidth="1"/>
    <col min="3333" max="3335" width="9.140625" style="1"/>
    <col min="3336" max="3336" width="14.28515625" style="1" customWidth="1"/>
    <col min="3337" max="3340" width="9.140625" style="1"/>
    <col min="3341" max="3341" width="8.5703125" style="1" customWidth="1"/>
    <col min="3342" max="3587" width="9.140625" style="1"/>
    <col min="3588" max="3588" width="7.28515625" style="1" customWidth="1"/>
    <col min="3589" max="3591" width="9.140625" style="1"/>
    <col min="3592" max="3592" width="14.28515625" style="1" customWidth="1"/>
    <col min="3593" max="3596" width="9.140625" style="1"/>
    <col min="3597" max="3597" width="8.5703125" style="1" customWidth="1"/>
    <col min="3598" max="3843" width="9.140625" style="1"/>
    <col min="3844" max="3844" width="7.28515625" style="1" customWidth="1"/>
    <col min="3845" max="3847" width="9.140625" style="1"/>
    <col min="3848" max="3848" width="14.28515625" style="1" customWidth="1"/>
    <col min="3849" max="3852" width="9.140625" style="1"/>
    <col min="3853" max="3853" width="8.5703125" style="1" customWidth="1"/>
    <col min="3854" max="4099" width="9.140625" style="1"/>
    <col min="4100" max="4100" width="7.28515625" style="1" customWidth="1"/>
    <col min="4101" max="4103" width="9.140625" style="1"/>
    <col min="4104" max="4104" width="14.28515625" style="1" customWidth="1"/>
    <col min="4105" max="4108" width="9.140625" style="1"/>
    <col min="4109" max="4109" width="8.5703125" style="1" customWidth="1"/>
    <col min="4110" max="4355" width="9.140625" style="1"/>
    <col min="4356" max="4356" width="7.28515625" style="1" customWidth="1"/>
    <col min="4357" max="4359" width="9.140625" style="1"/>
    <col min="4360" max="4360" width="14.28515625" style="1" customWidth="1"/>
    <col min="4361" max="4364" width="9.140625" style="1"/>
    <col min="4365" max="4365" width="8.5703125" style="1" customWidth="1"/>
    <col min="4366" max="4611" width="9.140625" style="1"/>
    <col min="4612" max="4612" width="7.28515625" style="1" customWidth="1"/>
    <col min="4613" max="4615" width="9.140625" style="1"/>
    <col min="4616" max="4616" width="14.28515625" style="1" customWidth="1"/>
    <col min="4617" max="4620" width="9.140625" style="1"/>
    <col min="4621" max="4621" width="8.5703125" style="1" customWidth="1"/>
    <col min="4622" max="4867" width="9.140625" style="1"/>
    <col min="4868" max="4868" width="7.28515625" style="1" customWidth="1"/>
    <col min="4869" max="4871" width="9.140625" style="1"/>
    <col min="4872" max="4872" width="14.28515625" style="1" customWidth="1"/>
    <col min="4873" max="4876" width="9.140625" style="1"/>
    <col min="4877" max="4877" width="8.5703125" style="1" customWidth="1"/>
    <col min="4878" max="5123" width="9.140625" style="1"/>
    <col min="5124" max="5124" width="7.28515625" style="1" customWidth="1"/>
    <col min="5125" max="5127" width="9.140625" style="1"/>
    <col min="5128" max="5128" width="14.28515625" style="1" customWidth="1"/>
    <col min="5129" max="5132" width="9.140625" style="1"/>
    <col min="5133" max="5133" width="8.5703125" style="1" customWidth="1"/>
    <col min="5134" max="5379" width="9.140625" style="1"/>
    <col min="5380" max="5380" width="7.28515625" style="1" customWidth="1"/>
    <col min="5381" max="5383" width="9.140625" style="1"/>
    <col min="5384" max="5384" width="14.28515625" style="1" customWidth="1"/>
    <col min="5385" max="5388" width="9.140625" style="1"/>
    <col min="5389" max="5389" width="8.5703125" style="1" customWidth="1"/>
    <col min="5390" max="5635" width="9.140625" style="1"/>
    <col min="5636" max="5636" width="7.28515625" style="1" customWidth="1"/>
    <col min="5637" max="5639" width="9.140625" style="1"/>
    <col min="5640" max="5640" width="14.28515625" style="1" customWidth="1"/>
    <col min="5641" max="5644" width="9.140625" style="1"/>
    <col min="5645" max="5645" width="8.5703125" style="1" customWidth="1"/>
    <col min="5646" max="5891" width="9.140625" style="1"/>
    <col min="5892" max="5892" width="7.28515625" style="1" customWidth="1"/>
    <col min="5893" max="5895" width="9.140625" style="1"/>
    <col min="5896" max="5896" width="14.28515625" style="1" customWidth="1"/>
    <col min="5897" max="5900" width="9.140625" style="1"/>
    <col min="5901" max="5901" width="8.5703125" style="1" customWidth="1"/>
    <col min="5902" max="6147" width="9.140625" style="1"/>
    <col min="6148" max="6148" width="7.28515625" style="1" customWidth="1"/>
    <col min="6149" max="6151" width="9.140625" style="1"/>
    <col min="6152" max="6152" width="14.28515625" style="1" customWidth="1"/>
    <col min="6153" max="6156" width="9.140625" style="1"/>
    <col min="6157" max="6157" width="8.5703125" style="1" customWidth="1"/>
    <col min="6158" max="6403" width="9.140625" style="1"/>
    <col min="6404" max="6404" width="7.28515625" style="1" customWidth="1"/>
    <col min="6405" max="6407" width="9.140625" style="1"/>
    <col min="6408" max="6408" width="14.28515625" style="1" customWidth="1"/>
    <col min="6409" max="6412" width="9.140625" style="1"/>
    <col min="6413" max="6413" width="8.5703125" style="1" customWidth="1"/>
    <col min="6414" max="6659" width="9.140625" style="1"/>
    <col min="6660" max="6660" width="7.28515625" style="1" customWidth="1"/>
    <col min="6661" max="6663" width="9.140625" style="1"/>
    <col min="6664" max="6664" width="14.28515625" style="1" customWidth="1"/>
    <col min="6665" max="6668" width="9.140625" style="1"/>
    <col min="6669" max="6669" width="8.5703125" style="1" customWidth="1"/>
    <col min="6670" max="6915" width="9.140625" style="1"/>
    <col min="6916" max="6916" width="7.28515625" style="1" customWidth="1"/>
    <col min="6917" max="6919" width="9.140625" style="1"/>
    <col min="6920" max="6920" width="14.28515625" style="1" customWidth="1"/>
    <col min="6921" max="6924" width="9.140625" style="1"/>
    <col min="6925" max="6925" width="8.5703125" style="1" customWidth="1"/>
    <col min="6926" max="7171" width="9.140625" style="1"/>
    <col min="7172" max="7172" width="7.28515625" style="1" customWidth="1"/>
    <col min="7173" max="7175" width="9.140625" style="1"/>
    <col min="7176" max="7176" width="14.28515625" style="1" customWidth="1"/>
    <col min="7177" max="7180" width="9.140625" style="1"/>
    <col min="7181" max="7181" width="8.5703125" style="1" customWidth="1"/>
    <col min="7182" max="7427" width="9.140625" style="1"/>
    <col min="7428" max="7428" width="7.28515625" style="1" customWidth="1"/>
    <col min="7429" max="7431" width="9.140625" style="1"/>
    <col min="7432" max="7432" width="14.28515625" style="1" customWidth="1"/>
    <col min="7433" max="7436" width="9.140625" style="1"/>
    <col min="7437" max="7437" width="8.5703125" style="1" customWidth="1"/>
    <col min="7438" max="7683" width="9.140625" style="1"/>
    <col min="7684" max="7684" width="7.28515625" style="1" customWidth="1"/>
    <col min="7685" max="7687" width="9.140625" style="1"/>
    <col min="7688" max="7688" width="14.28515625" style="1" customWidth="1"/>
    <col min="7689" max="7692" width="9.140625" style="1"/>
    <col min="7693" max="7693" width="8.5703125" style="1" customWidth="1"/>
    <col min="7694" max="7939" width="9.140625" style="1"/>
    <col min="7940" max="7940" width="7.28515625" style="1" customWidth="1"/>
    <col min="7941" max="7943" width="9.140625" style="1"/>
    <col min="7944" max="7944" width="14.28515625" style="1" customWidth="1"/>
    <col min="7945" max="7948" width="9.140625" style="1"/>
    <col min="7949" max="7949" width="8.5703125" style="1" customWidth="1"/>
    <col min="7950" max="8195" width="9.140625" style="1"/>
    <col min="8196" max="8196" width="7.28515625" style="1" customWidth="1"/>
    <col min="8197" max="8199" width="9.140625" style="1"/>
    <col min="8200" max="8200" width="14.28515625" style="1" customWidth="1"/>
    <col min="8201" max="8204" width="9.140625" style="1"/>
    <col min="8205" max="8205" width="8.5703125" style="1" customWidth="1"/>
    <col min="8206" max="8451" width="9.140625" style="1"/>
    <col min="8452" max="8452" width="7.28515625" style="1" customWidth="1"/>
    <col min="8453" max="8455" width="9.140625" style="1"/>
    <col min="8456" max="8456" width="14.28515625" style="1" customWidth="1"/>
    <col min="8457" max="8460" width="9.140625" style="1"/>
    <col min="8461" max="8461" width="8.5703125" style="1" customWidth="1"/>
    <col min="8462" max="8707" width="9.140625" style="1"/>
    <col min="8708" max="8708" width="7.28515625" style="1" customWidth="1"/>
    <col min="8709" max="8711" width="9.140625" style="1"/>
    <col min="8712" max="8712" width="14.28515625" style="1" customWidth="1"/>
    <col min="8713" max="8716" width="9.140625" style="1"/>
    <col min="8717" max="8717" width="8.5703125" style="1" customWidth="1"/>
    <col min="8718" max="8963" width="9.140625" style="1"/>
    <col min="8964" max="8964" width="7.28515625" style="1" customWidth="1"/>
    <col min="8965" max="8967" width="9.140625" style="1"/>
    <col min="8968" max="8968" width="14.28515625" style="1" customWidth="1"/>
    <col min="8969" max="8972" width="9.140625" style="1"/>
    <col min="8973" max="8973" width="8.5703125" style="1" customWidth="1"/>
    <col min="8974" max="9219" width="9.140625" style="1"/>
    <col min="9220" max="9220" width="7.28515625" style="1" customWidth="1"/>
    <col min="9221" max="9223" width="9.140625" style="1"/>
    <col min="9224" max="9224" width="14.28515625" style="1" customWidth="1"/>
    <col min="9225" max="9228" width="9.140625" style="1"/>
    <col min="9229" max="9229" width="8.5703125" style="1" customWidth="1"/>
    <col min="9230" max="9475" width="9.140625" style="1"/>
    <col min="9476" max="9476" width="7.28515625" style="1" customWidth="1"/>
    <col min="9477" max="9479" width="9.140625" style="1"/>
    <col min="9480" max="9480" width="14.28515625" style="1" customWidth="1"/>
    <col min="9481" max="9484" width="9.140625" style="1"/>
    <col min="9485" max="9485" width="8.5703125" style="1" customWidth="1"/>
    <col min="9486" max="9731" width="9.140625" style="1"/>
    <col min="9732" max="9732" width="7.28515625" style="1" customWidth="1"/>
    <col min="9733" max="9735" width="9.140625" style="1"/>
    <col min="9736" max="9736" width="14.28515625" style="1" customWidth="1"/>
    <col min="9737" max="9740" width="9.140625" style="1"/>
    <col min="9741" max="9741" width="8.5703125" style="1" customWidth="1"/>
    <col min="9742" max="9987" width="9.140625" style="1"/>
    <col min="9988" max="9988" width="7.28515625" style="1" customWidth="1"/>
    <col min="9989" max="9991" width="9.140625" style="1"/>
    <col min="9992" max="9992" width="14.28515625" style="1" customWidth="1"/>
    <col min="9993" max="9996" width="9.140625" style="1"/>
    <col min="9997" max="9997" width="8.5703125" style="1" customWidth="1"/>
    <col min="9998" max="10243" width="9.140625" style="1"/>
    <col min="10244" max="10244" width="7.28515625" style="1" customWidth="1"/>
    <col min="10245" max="10247" width="9.140625" style="1"/>
    <col min="10248" max="10248" width="14.28515625" style="1" customWidth="1"/>
    <col min="10249" max="10252" width="9.140625" style="1"/>
    <col min="10253" max="10253" width="8.5703125" style="1" customWidth="1"/>
    <col min="10254" max="10499" width="9.140625" style="1"/>
    <col min="10500" max="10500" width="7.28515625" style="1" customWidth="1"/>
    <col min="10501" max="10503" width="9.140625" style="1"/>
    <col min="10504" max="10504" width="14.28515625" style="1" customWidth="1"/>
    <col min="10505" max="10508" width="9.140625" style="1"/>
    <col min="10509" max="10509" width="8.5703125" style="1" customWidth="1"/>
    <col min="10510" max="10755" width="9.140625" style="1"/>
    <col min="10756" max="10756" width="7.28515625" style="1" customWidth="1"/>
    <col min="10757" max="10759" width="9.140625" style="1"/>
    <col min="10760" max="10760" width="14.28515625" style="1" customWidth="1"/>
    <col min="10761" max="10764" width="9.140625" style="1"/>
    <col min="10765" max="10765" width="8.5703125" style="1" customWidth="1"/>
    <col min="10766" max="11011" width="9.140625" style="1"/>
    <col min="11012" max="11012" width="7.28515625" style="1" customWidth="1"/>
    <col min="11013" max="11015" width="9.140625" style="1"/>
    <col min="11016" max="11016" width="14.28515625" style="1" customWidth="1"/>
    <col min="11017" max="11020" width="9.140625" style="1"/>
    <col min="11021" max="11021" width="8.5703125" style="1" customWidth="1"/>
    <col min="11022" max="11267" width="9.140625" style="1"/>
    <col min="11268" max="11268" width="7.28515625" style="1" customWidth="1"/>
    <col min="11269" max="11271" width="9.140625" style="1"/>
    <col min="11272" max="11272" width="14.28515625" style="1" customWidth="1"/>
    <col min="11273" max="11276" width="9.140625" style="1"/>
    <col min="11277" max="11277" width="8.5703125" style="1" customWidth="1"/>
    <col min="11278" max="11523" width="9.140625" style="1"/>
    <col min="11524" max="11524" width="7.28515625" style="1" customWidth="1"/>
    <col min="11525" max="11527" width="9.140625" style="1"/>
    <col min="11528" max="11528" width="14.28515625" style="1" customWidth="1"/>
    <col min="11529" max="11532" width="9.140625" style="1"/>
    <col min="11533" max="11533" width="8.5703125" style="1" customWidth="1"/>
    <col min="11534" max="11779" width="9.140625" style="1"/>
    <col min="11780" max="11780" width="7.28515625" style="1" customWidth="1"/>
    <col min="11781" max="11783" width="9.140625" style="1"/>
    <col min="11784" max="11784" width="14.28515625" style="1" customWidth="1"/>
    <col min="11785" max="11788" width="9.140625" style="1"/>
    <col min="11789" max="11789" width="8.5703125" style="1" customWidth="1"/>
    <col min="11790" max="12035" width="9.140625" style="1"/>
    <col min="12036" max="12036" width="7.28515625" style="1" customWidth="1"/>
    <col min="12037" max="12039" width="9.140625" style="1"/>
    <col min="12040" max="12040" width="14.28515625" style="1" customWidth="1"/>
    <col min="12041" max="12044" width="9.140625" style="1"/>
    <col min="12045" max="12045" width="8.5703125" style="1" customWidth="1"/>
    <col min="12046" max="12291" width="9.140625" style="1"/>
    <col min="12292" max="12292" width="7.28515625" style="1" customWidth="1"/>
    <col min="12293" max="12295" width="9.140625" style="1"/>
    <col min="12296" max="12296" width="14.28515625" style="1" customWidth="1"/>
    <col min="12297" max="12300" width="9.140625" style="1"/>
    <col min="12301" max="12301" width="8.5703125" style="1" customWidth="1"/>
    <col min="12302" max="12547" width="9.140625" style="1"/>
    <col min="12548" max="12548" width="7.28515625" style="1" customWidth="1"/>
    <col min="12549" max="12551" width="9.140625" style="1"/>
    <col min="12552" max="12552" width="14.28515625" style="1" customWidth="1"/>
    <col min="12553" max="12556" width="9.140625" style="1"/>
    <col min="12557" max="12557" width="8.5703125" style="1" customWidth="1"/>
    <col min="12558" max="12803" width="9.140625" style="1"/>
    <col min="12804" max="12804" width="7.28515625" style="1" customWidth="1"/>
    <col min="12805" max="12807" width="9.140625" style="1"/>
    <col min="12808" max="12808" width="14.28515625" style="1" customWidth="1"/>
    <col min="12809" max="12812" width="9.140625" style="1"/>
    <col min="12813" max="12813" width="8.5703125" style="1" customWidth="1"/>
    <col min="12814" max="13059" width="9.140625" style="1"/>
    <col min="13060" max="13060" width="7.28515625" style="1" customWidth="1"/>
    <col min="13061" max="13063" width="9.140625" style="1"/>
    <col min="13064" max="13064" width="14.28515625" style="1" customWidth="1"/>
    <col min="13065" max="13068" width="9.140625" style="1"/>
    <col min="13069" max="13069" width="8.5703125" style="1" customWidth="1"/>
    <col min="13070" max="13315" width="9.140625" style="1"/>
    <col min="13316" max="13316" width="7.28515625" style="1" customWidth="1"/>
    <col min="13317" max="13319" width="9.140625" style="1"/>
    <col min="13320" max="13320" width="14.28515625" style="1" customWidth="1"/>
    <col min="13321" max="13324" width="9.140625" style="1"/>
    <col min="13325" max="13325" width="8.5703125" style="1" customWidth="1"/>
    <col min="13326" max="13571" width="9.140625" style="1"/>
    <col min="13572" max="13572" width="7.28515625" style="1" customWidth="1"/>
    <col min="13573" max="13575" width="9.140625" style="1"/>
    <col min="13576" max="13576" width="14.28515625" style="1" customWidth="1"/>
    <col min="13577" max="13580" width="9.140625" style="1"/>
    <col min="13581" max="13581" width="8.5703125" style="1" customWidth="1"/>
    <col min="13582" max="13827" width="9.140625" style="1"/>
    <col min="13828" max="13828" width="7.28515625" style="1" customWidth="1"/>
    <col min="13829" max="13831" width="9.140625" style="1"/>
    <col min="13832" max="13832" width="14.28515625" style="1" customWidth="1"/>
    <col min="13833" max="13836" width="9.140625" style="1"/>
    <col min="13837" max="13837" width="8.5703125" style="1" customWidth="1"/>
    <col min="13838" max="14083" width="9.140625" style="1"/>
    <col min="14084" max="14084" width="7.28515625" style="1" customWidth="1"/>
    <col min="14085" max="14087" width="9.140625" style="1"/>
    <col min="14088" max="14088" width="14.28515625" style="1" customWidth="1"/>
    <col min="14089" max="14092" width="9.140625" style="1"/>
    <col min="14093" max="14093" width="8.5703125" style="1" customWidth="1"/>
    <col min="14094" max="14339" width="9.140625" style="1"/>
    <col min="14340" max="14340" width="7.28515625" style="1" customWidth="1"/>
    <col min="14341" max="14343" width="9.140625" style="1"/>
    <col min="14344" max="14344" width="14.28515625" style="1" customWidth="1"/>
    <col min="14345" max="14348" width="9.140625" style="1"/>
    <col min="14349" max="14349" width="8.5703125" style="1" customWidth="1"/>
    <col min="14350" max="14595" width="9.140625" style="1"/>
    <col min="14596" max="14596" width="7.28515625" style="1" customWidth="1"/>
    <col min="14597" max="14599" width="9.140625" style="1"/>
    <col min="14600" max="14600" width="14.28515625" style="1" customWidth="1"/>
    <col min="14601" max="14604" width="9.140625" style="1"/>
    <col min="14605" max="14605" width="8.5703125" style="1" customWidth="1"/>
    <col min="14606" max="14851" width="9.140625" style="1"/>
    <col min="14852" max="14852" width="7.28515625" style="1" customWidth="1"/>
    <col min="14853" max="14855" width="9.140625" style="1"/>
    <col min="14856" max="14856" width="14.28515625" style="1" customWidth="1"/>
    <col min="14857" max="14860" width="9.140625" style="1"/>
    <col min="14861" max="14861" width="8.5703125" style="1" customWidth="1"/>
    <col min="14862" max="15107" width="9.140625" style="1"/>
    <col min="15108" max="15108" width="7.28515625" style="1" customWidth="1"/>
    <col min="15109" max="15111" width="9.140625" style="1"/>
    <col min="15112" max="15112" width="14.28515625" style="1" customWidth="1"/>
    <col min="15113" max="15116" width="9.140625" style="1"/>
    <col min="15117" max="15117" width="8.5703125" style="1" customWidth="1"/>
    <col min="15118" max="15363" width="9.140625" style="1"/>
    <col min="15364" max="15364" width="7.28515625" style="1" customWidth="1"/>
    <col min="15365" max="15367" width="9.140625" style="1"/>
    <col min="15368" max="15368" width="14.28515625" style="1" customWidth="1"/>
    <col min="15369" max="15372" width="9.140625" style="1"/>
    <col min="15373" max="15373" width="8.5703125" style="1" customWidth="1"/>
    <col min="15374" max="15619" width="9.140625" style="1"/>
    <col min="15620" max="15620" width="7.28515625" style="1" customWidth="1"/>
    <col min="15621" max="15623" width="9.140625" style="1"/>
    <col min="15624" max="15624" width="14.28515625" style="1" customWidth="1"/>
    <col min="15625" max="15628" width="9.140625" style="1"/>
    <col min="15629" max="15629" width="8.5703125" style="1" customWidth="1"/>
    <col min="15630" max="15875" width="9.140625" style="1"/>
    <col min="15876" max="15876" width="7.28515625" style="1" customWidth="1"/>
    <col min="15877" max="15879" width="9.140625" style="1"/>
    <col min="15880" max="15880" width="14.28515625" style="1" customWidth="1"/>
    <col min="15881" max="15884" width="9.140625" style="1"/>
    <col min="15885" max="15885" width="8.5703125" style="1" customWidth="1"/>
    <col min="15886" max="16131" width="9.140625" style="1"/>
    <col min="16132" max="16132" width="7.28515625" style="1" customWidth="1"/>
    <col min="16133" max="16135" width="9.140625" style="1"/>
    <col min="16136" max="16136" width="14.28515625" style="1" customWidth="1"/>
    <col min="16137" max="16140" width="9.140625" style="1"/>
    <col min="16141" max="16141" width="8.5703125" style="1" customWidth="1"/>
    <col min="16142" max="16384" width="9.140625" style="1"/>
  </cols>
  <sheetData>
    <row r="1" spans="1:27" ht="18.75" x14ac:dyDescent="0.3">
      <c r="D1" s="2"/>
    </row>
    <row r="2" spans="1:27" ht="38.25" customHeight="1" x14ac:dyDescent="0.3">
      <c r="D2" s="3"/>
      <c r="F2" s="4" t="s">
        <v>0</v>
      </c>
      <c r="O2" s="5" t="s">
        <v>1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 x14ac:dyDescent="0.3">
      <c r="F3" s="6" t="s">
        <v>2</v>
      </c>
    </row>
    <row r="4" spans="1:27" ht="18.75" x14ac:dyDescent="0.3">
      <c r="H4" s="2" t="s">
        <v>3</v>
      </c>
    </row>
    <row r="6" spans="1:27" ht="23.25" x14ac:dyDescent="0.3">
      <c r="F6" s="7"/>
      <c r="G6" s="7"/>
      <c r="H6" s="7"/>
      <c r="I6" s="8" t="s">
        <v>4</v>
      </c>
      <c r="J6" s="9" t="s">
        <v>5</v>
      </c>
      <c r="L6" s="7"/>
      <c r="M6" s="7"/>
    </row>
    <row r="7" spans="1:27" ht="15" x14ac:dyDescent="0.2">
      <c r="H7" s="10" t="s">
        <v>6</v>
      </c>
    </row>
    <row r="10" spans="1:27" ht="18.75" x14ac:dyDescent="0.3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7" ht="41.25" customHeight="1" x14ac:dyDescent="0.2">
      <c r="A11" s="12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27" ht="79.5" customHeight="1" x14ac:dyDescent="0.2">
      <c r="A12" s="13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27" ht="18" customHeight="1" x14ac:dyDescent="0.3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27" ht="39.75" customHeight="1" x14ac:dyDescent="0.2">
      <c r="A14" s="13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27" ht="61.5" customHeight="1" x14ac:dyDescent="0.2">
      <c r="A15" s="13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27" ht="39.75" customHeight="1" x14ac:dyDescent="0.2">
      <c r="A16" s="13" t="s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9" spans="1:15" ht="20.25" x14ac:dyDescent="0.3">
      <c r="A19" s="15" t="s">
        <v>14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1" spans="1:15" ht="22.5" customHeight="1" x14ac:dyDescent="0.3">
      <c r="A21" s="16" t="s">
        <v>15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5" ht="15.75" x14ac:dyDescent="0.25">
      <c r="A22" s="19" t="s">
        <v>16</v>
      </c>
      <c r="B22" s="19"/>
      <c r="C22" s="19"/>
      <c r="D22" s="19"/>
      <c r="E22" s="20" t="s">
        <v>17</v>
      </c>
      <c r="F22" s="20"/>
      <c r="G22" s="20" t="s">
        <v>18</v>
      </c>
      <c r="H22" s="20"/>
      <c r="I22" s="20"/>
      <c r="J22" s="20" t="s">
        <v>19</v>
      </c>
      <c r="K22" s="20"/>
      <c r="L22" s="20"/>
      <c r="M22" s="20"/>
    </row>
    <row r="23" spans="1:15" ht="15.75" x14ac:dyDescent="0.25">
      <c r="A23" s="19"/>
      <c r="B23" s="19"/>
      <c r="C23" s="19"/>
      <c r="D23" s="19"/>
      <c r="E23" s="20"/>
      <c r="F23" s="20"/>
      <c r="G23" s="20"/>
      <c r="H23" s="20"/>
      <c r="I23" s="20"/>
      <c r="J23" s="20" t="s">
        <v>20</v>
      </c>
      <c r="K23" s="20"/>
      <c r="L23" s="20" t="s">
        <v>21</v>
      </c>
      <c r="M23" s="20"/>
    </row>
    <row r="24" spans="1:15" ht="15" customHeight="1" x14ac:dyDescent="0.2">
      <c r="A24" s="21" t="s">
        <v>22</v>
      </c>
      <c r="B24" s="21"/>
      <c r="C24" s="21"/>
      <c r="D24" s="21"/>
      <c r="E24" s="22" t="s">
        <v>23</v>
      </c>
      <c r="F24" s="22"/>
      <c r="G24" s="23" t="s">
        <v>24</v>
      </c>
      <c r="H24" s="24"/>
      <c r="I24" s="25"/>
      <c r="J24" s="26">
        <f>N24*1.1</f>
        <v>57.100999999999999</v>
      </c>
      <c r="K24" s="26"/>
      <c r="L24" s="26">
        <f>J24*1.2</f>
        <v>68.521199999999993</v>
      </c>
      <c r="M24" s="26"/>
      <c r="N24" s="26">
        <v>51.91</v>
      </c>
      <c r="O24" s="26"/>
    </row>
    <row r="25" spans="1:15" ht="15" customHeight="1" x14ac:dyDescent="0.2">
      <c r="A25" s="21"/>
      <c r="B25" s="21"/>
      <c r="C25" s="21"/>
      <c r="D25" s="21"/>
      <c r="E25" s="22" t="s">
        <v>25</v>
      </c>
      <c r="F25" s="22"/>
      <c r="G25" s="27"/>
      <c r="H25" s="28"/>
      <c r="I25" s="29"/>
      <c r="J25" s="26">
        <f t="shared" ref="J25:J34" si="0">N25*1.1</f>
        <v>47.585999999999999</v>
      </c>
      <c r="K25" s="26"/>
      <c r="L25" s="26">
        <f>J25*1.2</f>
        <v>57.103199999999994</v>
      </c>
      <c r="M25" s="26"/>
      <c r="N25" s="26">
        <v>43.26</v>
      </c>
      <c r="O25" s="26"/>
    </row>
    <row r="26" spans="1:15" ht="15" customHeight="1" x14ac:dyDescent="0.2">
      <c r="A26" s="21"/>
      <c r="B26" s="21"/>
      <c r="C26" s="21"/>
      <c r="D26" s="21"/>
      <c r="E26" s="22" t="s">
        <v>26</v>
      </c>
      <c r="F26" s="22"/>
      <c r="G26" s="27"/>
      <c r="H26" s="28"/>
      <c r="I26" s="29"/>
      <c r="J26" s="26">
        <f t="shared" si="0"/>
        <v>37.873000000000005</v>
      </c>
      <c r="K26" s="26"/>
      <c r="L26" s="26">
        <f t="shared" ref="L26:L36" si="1">J26*1.2</f>
        <v>45.447600000000001</v>
      </c>
      <c r="M26" s="26"/>
      <c r="N26" s="26">
        <v>34.43</v>
      </c>
      <c r="O26" s="26"/>
    </row>
    <row r="27" spans="1:15" ht="15" customHeight="1" x14ac:dyDescent="0.2">
      <c r="A27" s="21"/>
      <c r="B27" s="21"/>
      <c r="C27" s="21"/>
      <c r="D27" s="21"/>
      <c r="E27" s="30" t="s">
        <v>27</v>
      </c>
      <c r="F27" s="31"/>
      <c r="G27" s="32"/>
      <c r="H27" s="33"/>
      <c r="I27" s="34"/>
      <c r="J27" s="26">
        <f>N27*1.2</f>
        <v>34.067999999999998</v>
      </c>
      <c r="K27" s="26"/>
      <c r="L27" s="26">
        <f t="shared" si="1"/>
        <v>40.881599999999999</v>
      </c>
      <c r="M27" s="26"/>
      <c r="N27" s="35">
        <v>28.39</v>
      </c>
      <c r="O27" s="36"/>
    </row>
    <row r="28" spans="1:15" ht="15" customHeight="1" x14ac:dyDescent="0.2">
      <c r="A28" s="21"/>
      <c r="B28" s="21"/>
      <c r="C28" s="21"/>
      <c r="D28" s="21"/>
      <c r="E28" s="22" t="s">
        <v>23</v>
      </c>
      <c r="F28" s="22"/>
      <c r="G28" s="23" t="s">
        <v>28</v>
      </c>
      <c r="H28" s="24"/>
      <c r="I28" s="25"/>
      <c r="J28" s="26">
        <f t="shared" si="0"/>
        <v>93.104000000000013</v>
      </c>
      <c r="K28" s="26"/>
      <c r="L28" s="26">
        <f>J28*1.2</f>
        <v>111.72480000000002</v>
      </c>
      <c r="M28" s="26"/>
      <c r="N28" s="22">
        <v>84.64</v>
      </c>
      <c r="O28" s="22"/>
    </row>
    <row r="29" spans="1:15" ht="15" customHeight="1" x14ac:dyDescent="0.2">
      <c r="A29" s="21"/>
      <c r="B29" s="21"/>
      <c r="C29" s="21"/>
      <c r="D29" s="21"/>
      <c r="E29" s="22" t="s">
        <v>25</v>
      </c>
      <c r="F29" s="22"/>
      <c r="G29" s="27"/>
      <c r="H29" s="28"/>
      <c r="I29" s="29"/>
      <c r="J29" s="26">
        <f t="shared" si="0"/>
        <v>83.435000000000002</v>
      </c>
      <c r="K29" s="26"/>
      <c r="L29" s="26">
        <f t="shared" si="1"/>
        <v>100.122</v>
      </c>
      <c r="M29" s="26"/>
      <c r="N29" s="26">
        <v>75.849999999999994</v>
      </c>
      <c r="O29" s="26"/>
    </row>
    <row r="30" spans="1:15" ht="15" customHeight="1" x14ac:dyDescent="0.2">
      <c r="A30" s="21"/>
      <c r="B30" s="21"/>
      <c r="C30" s="21"/>
      <c r="D30" s="21"/>
      <c r="E30" s="22" t="s">
        <v>26</v>
      </c>
      <c r="F30" s="22"/>
      <c r="G30" s="27"/>
      <c r="H30" s="28"/>
      <c r="I30" s="29"/>
      <c r="J30" s="26">
        <f t="shared" si="0"/>
        <v>64.207000000000008</v>
      </c>
      <c r="K30" s="26"/>
      <c r="L30" s="26">
        <f t="shared" si="1"/>
        <v>77.048400000000001</v>
      </c>
      <c r="M30" s="26"/>
      <c r="N30" s="26">
        <v>58.37</v>
      </c>
      <c r="O30" s="26"/>
    </row>
    <row r="31" spans="1:15" ht="15" customHeight="1" x14ac:dyDescent="0.2">
      <c r="A31" s="21"/>
      <c r="B31" s="21"/>
      <c r="C31" s="21"/>
      <c r="D31" s="21"/>
      <c r="E31" s="30" t="s">
        <v>27</v>
      </c>
      <c r="F31" s="31"/>
      <c r="G31" s="32"/>
      <c r="H31" s="33"/>
      <c r="I31" s="34"/>
      <c r="J31" s="26">
        <f>N31*1.2</f>
        <v>47.088000000000001</v>
      </c>
      <c r="K31" s="26"/>
      <c r="L31" s="26">
        <f t="shared" si="1"/>
        <v>56.505600000000001</v>
      </c>
      <c r="M31" s="26"/>
      <c r="N31" s="26">
        <v>39.24</v>
      </c>
      <c r="O31" s="26"/>
    </row>
    <row r="32" spans="1:15" ht="15" customHeight="1" x14ac:dyDescent="0.2">
      <c r="A32" s="21"/>
      <c r="B32" s="21"/>
      <c r="C32" s="21"/>
      <c r="D32" s="21"/>
      <c r="E32" s="22" t="s">
        <v>23</v>
      </c>
      <c r="F32" s="22"/>
      <c r="G32" s="37" t="s">
        <v>29</v>
      </c>
      <c r="H32" s="37"/>
      <c r="I32" s="37"/>
      <c r="J32" s="26">
        <f t="shared" si="0"/>
        <v>102.41</v>
      </c>
      <c r="K32" s="26"/>
      <c r="L32" s="26">
        <f>J32*1.2</f>
        <v>122.892</v>
      </c>
      <c r="M32" s="26"/>
      <c r="N32" s="36">
        <v>93.1</v>
      </c>
      <c r="O32" s="26"/>
    </row>
    <row r="33" spans="1:16" ht="15" customHeight="1" x14ac:dyDescent="0.2">
      <c r="A33" s="21"/>
      <c r="B33" s="21"/>
      <c r="C33" s="21"/>
      <c r="D33" s="21"/>
      <c r="E33" s="22" t="s">
        <v>25</v>
      </c>
      <c r="F33" s="22"/>
      <c r="G33" s="37"/>
      <c r="H33" s="37"/>
      <c r="I33" s="37"/>
      <c r="J33" s="26">
        <f t="shared" si="0"/>
        <v>88.803000000000011</v>
      </c>
      <c r="K33" s="26"/>
      <c r="L33" s="26">
        <f t="shared" si="1"/>
        <v>106.56360000000001</v>
      </c>
      <c r="M33" s="26"/>
      <c r="N33" s="31">
        <v>80.73</v>
      </c>
      <c r="O33" s="22"/>
    </row>
    <row r="34" spans="1:16" ht="15" customHeight="1" x14ac:dyDescent="0.2">
      <c r="A34" s="21"/>
      <c r="B34" s="21"/>
      <c r="C34" s="21"/>
      <c r="D34" s="21"/>
      <c r="E34" s="22" t="s">
        <v>26</v>
      </c>
      <c r="F34" s="22"/>
      <c r="G34" s="37"/>
      <c r="H34" s="37"/>
      <c r="I34" s="37"/>
      <c r="J34" s="26">
        <f t="shared" si="0"/>
        <v>74.00800000000001</v>
      </c>
      <c r="K34" s="26"/>
      <c r="L34" s="26">
        <f t="shared" si="1"/>
        <v>88.809600000000003</v>
      </c>
      <c r="M34" s="26"/>
      <c r="N34" s="36">
        <v>67.28</v>
      </c>
      <c r="O34" s="26"/>
    </row>
    <row r="35" spans="1:16" ht="15" customHeight="1" x14ac:dyDescent="0.2">
      <c r="A35" s="21"/>
      <c r="B35" s="21"/>
      <c r="C35" s="21"/>
      <c r="D35" s="21"/>
      <c r="E35" s="30" t="s">
        <v>27</v>
      </c>
      <c r="F35" s="31"/>
      <c r="G35" s="37"/>
      <c r="H35" s="37"/>
      <c r="I35" s="37"/>
      <c r="J35" s="26">
        <f>N35*1.2</f>
        <v>62.22</v>
      </c>
      <c r="K35" s="26"/>
      <c r="L35" s="26">
        <f t="shared" si="1"/>
        <v>74.664000000000001</v>
      </c>
      <c r="M35" s="26"/>
      <c r="N35" s="31">
        <v>51.85</v>
      </c>
      <c r="O35" s="22"/>
    </row>
    <row r="36" spans="1:16" ht="15" customHeight="1" x14ac:dyDescent="0.2">
      <c r="A36" s="38" t="s">
        <v>30</v>
      </c>
      <c r="B36" s="38"/>
      <c r="C36" s="38"/>
      <c r="D36" s="38"/>
      <c r="E36" s="39" t="s">
        <v>27</v>
      </c>
      <c r="F36" s="40"/>
      <c r="G36" s="41" t="s">
        <v>31</v>
      </c>
      <c r="H36" s="41"/>
      <c r="I36" s="41"/>
      <c r="J36" s="42">
        <f>N36*1.2</f>
        <v>47.792000000000002</v>
      </c>
      <c r="K36" s="42"/>
      <c r="L36" s="42">
        <f t="shared" si="1"/>
        <v>57.3504</v>
      </c>
      <c r="M36" s="42"/>
      <c r="N36" s="42">
        <f>(N35+N31+N27)/3</f>
        <v>39.826666666666668</v>
      </c>
      <c r="O36" s="42"/>
      <c r="P36" s="1">
        <f>J36/N36</f>
        <v>1.2</v>
      </c>
    </row>
    <row r="38" spans="1:16" ht="18.75" x14ac:dyDescent="0.3">
      <c r="A38" s="16" t="s">
        <v>32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</row>
    <row r="39" spans="1:16" ht="15.75" x14ac:dyDescent="0.25">
      <c r="A39" s="19" t="s">
        <v>16</v>
      </c>
      <c r="B39" s="19"/>
      <c r="C39" s="19"/>
      <c r="D39" s="19"/>
      <c r="E39" s="20" t="s">
        <v>17</v>
      </c>
      <c r="F39" s="20"/>
      <c r="G39" s="20" t="s">
        <v>18</v>
      </c>
      <c r="H39" s="20"/>
      <c r="I39" s="20"/>
      <c r="J39" s="20" t="s">
        <v>19</v>
      </c>
      <c r="K39" s="20"/>
      <c r="L39" s="20"/>
      <c r="M39" s="20"/>
    </row>
    <row r="40" spans="1:16" ht="15.75" x14ac:dyDescent="0.25">
      <c r="A40" s="19"/>
      <c r="B40" s="19"/>
      <c r="C40" s="19"/>
      <c r="D40" s="19"/>
      <c r="E40" s="20"/>
      <c r="F40" s="20"/>
      <c r="G40" s="20"/>
      <c r="H40" s="20"/>
      <c r="I40" s="20"/>
      <c r="J40" s="20" t="s">
        <v>20</v>
      </c>
      <c r="K40" s="20"/>
      <c r="L40" s="20" t="s">
        <v>21</v>
      </c>
      <c r="M40" s="20"/>
    </row>
    <row r="41" spans="1:16" ht="15" customHeight="1" x14ac:dyDescent="0.2">
      <c r="A41" s="21" t="s">
        <v>22</v>
      </c>
      <c r="B41" s="21"/>
      <c r="C41" s="21"/>
      <c r="D41" s="21"/>
      <c r="E41" s="22" t="s">
        <v>23</v>
      </c>
      <c r="F41" s="22"/>
      <c r="G41" s="23" t="s">
        <v>24</v>
      </c>
      <c r="H41" s="24"/>
      <c r="I41" s="25"/>
      <c r="J41" s="26">
        <f>N41*1.1</f>
        <v>57.100999999999999</v>
      </c>
      <c r="K41" s="26"/>
      <c r="L41" s="26">
        <f t="shared" ref="L41:L53" si="2">J41*1.2</f>
        <v>68.521199999999993</v>
      </c>
      <c r="M41" s="26"/>
      <c r="N41" s="26">
        <v>51.91</v>
      </c>
      <c r="O41" s="26"/>
    </row>
    <row r="42" spans="1:16" ht="15" customHeight="1" x14ac:dyDescent="0.2">
      <c r="A42" s="21"/>
      <c r="B42" s="21"/>
      <c r="C42" s="21"/>
      <c r="D42" s="21"/>
      <c r="E42" s="22" t="s">
        <v>25</v>
      </c>
      <c r="F42" s="22"/>
      <c r="G42" s="27"/>
      <c r="H42" s="28"/>
      <c r="I42" s="29"/>
      <c r="J42" s="26">
        <f t="shared" ref="J42:J51" si="3">N42*1.1</f>
        <v>47.585999999999999</v>
      </c>
      <c r="K42" s="26"/>
      <c r="L42" s="26">
        <f t="shared" si="2"/>
        <v>57.103199999999994</v>
      </c>
      <c r="M42" s="26"/>
      <c r="N42" s="26">
        <f>N25</f>
        <v>43.26</v>
      </c>
      <c r="O42" s="22"/>
    </row>
    <row r="43" spans="1:16" ht="15" customHeight="1" x14ac:dyDescent="0.2">
      <c r="A43" s="21"/>
      <c r="B43" s="21"/>
      <c r="C43" s="21"/>
      <c r="D43" s="21"/>
      <c r="E43" s="22" t="s">
        <v>26</v>
      </c>
      <c r="F43" s="22"/>
      <c r="G43" s="27"/>
      <c r="H43" s="28"/>
      <c r="I43" s="29"/>
      <c r="J43" s="26">
        <f t="shared" si="3"/>
        <v>37.873000000000005</v>
      </c>
      <c r="K43" s="26"/>
      <c r="L43" s="26">
        <f t="shared" si="2"/>
        <v>45.447600000000001</v>
      </c>
      <c r="M43" s="26"/>
      <c r="N43" s="26">
        <f>N26</f>
        <v>34.43</v>
      </c>
      <c r="O43" s="22"/>
    </row>
    <row r="44" spans="1:16" ht="15" customHeight="1" x14ac:dyDescent="0.2">
      <c r="A44" s="21"/>
      <c r="B44" s="21"/>
      <c r="C44" s="21"/>
      <c r="D44" s="21"/>
      <c r="E44" s="30" t="s">
        <v>27</v>
      </c>
      <c r="F44" s="31"/>
      <c r="G44" s="32"/>
      <c r="H44" s="33"/>
      <c r="I44" s="34"/>
      <c r="J44" s="26">
        <f>N44*1.2</f>
        <v>34.067999999999998</v>
      </c>
      <c r="K44" s="26"/>
      <c r="L44" s="26">
        <f t="shared" si="2"/>
        <v>40.881599999999999</v>
      </c>
      <c r="M44" s="26"/>
      <c r="N44" s="26">
        <f>N27</f>
        <v>28.39</v>
      </c>
      <c r="O44" s="22"/>
    </row>
    <row r="45" spans="1:16" ht="15" customHeight="1" x14ac:dyDescent="0.2">
      <c r="A45" s="21"/>
      <c r="B45" s="21"/>
      <c r="C45" s="21"/>
      <c r="D45" s="21"/>
      <c r="E45" s="22" t="s">
        <v>23</v>
      </c>
      <c r="F45" s="22"/>
      <c r="G45" s="23" t="s">
        <v>28</v>
      </c>
      <c r="H45" s="24"/>
      <c r="I45" s="25"/>
      <c r="J45" s="26">
        <f t="shared" si="3"/>
        <v>93.104000000000013</v>
      </c>
      <c r="K45" s="26"/>
      <c r="L45" s="26">
        <f t="shared" si="2"/>
        <v>111.72480000000002</v>
      </c>
      <c r="M45" s="26"/>
      <c r="N45" s="26">
        <v>84.64</v>
      </c>
      <c r="O45" s="22"/>
    </row>
    <row r="46" spans="1:16" ht="15" customHeight="1" x14ac:dyDescent="0.2">
      <c r="A46" s="21"/>
      <c r="B46" s="21"/>
      <c r="C46" s="21"/>
      <c r="D46" s="21"/>
      <c r="E46" s="22" t="s">
        <v>25</v>
      </c>
      <c r="F46" s="22"/>
      <c r="G46" s="27"/>
      <c r="H46" s="28"/>
      <c r="I46" s="29"/>
      <c r="J46" s="26">
        <f t="shared" si="3"/>
        <v>83.435000000000002</v>
      </c>
      <c r="K46" s="26"/>
      <c r="L46" s="26">
        <f t="shared" si="2"/>
        <v>100.122</v>
      </c>
      <c r="M46" s="26"/>
      <c r="N46" s="26">
        <f>N29</f>
        <v>75.849999999999994</v>
      </c>
      <c r="O46" s="22"/>
    </row>
    <row r="47" spans="1:16" ht="15" customHeight="1" x14ac:dyDescent="0.2">
      <c r="A47" s="21"/>
      <c r="B47" s="21"/>
      <c r="C47" s="21"/>
      <c r="D47" s="21"/>
      <c r="E47" s="22" t="s">
        <v>26</v>
      </c>
      <c r="F47" s="22"/>
      <c r="G47" s="27"/>
      <c r="H47" s="28"/>
      <c r="I47" s="29"/>
      <c r="J47" s="26">
        <f t="shared" si="3"/>
        <v>64.207000000000008</v>
      </c>
      <c r="K47" s="26"/>
      <c r="L47" s="26">
        <f t="shared" si="2"/>
        <v>77.048400000000001</v>
      </c>
      <c r="M47" s="26"/>
      <c r="N47" s="26">
        <v>58.37</v>
      </c>
      <c r="O47" s="22"/>
    </row>
    <row r="48" spans="1:16" ht="15" customHeight="1" x14ac:dyDescent="0.2">
      <c r="A48" s="21"/>
      <c r="B48" s="21"/>
      <c r="C48" s="21"/>
      <c r="D48" s="21"/>
      <c r="E48" s="30" t="s">
        <v>27</v>
      </c>
      <c r="F48" s="31"/>
      <c r="G48" s="32"/>
      <c r="H48" s="33"/>
      <c r="I48" s="34"/>
      <c r="J48" s="26">
        <f>N48*1.2</f>
        <v>47.088000000000001</v>
      </c>
      <c r="K48" s="26"/>
      <c r="L48" s="26">
        <f t="shared" si="2"/>
        <v>56.505600000000001</v>
      </c>
      <c r="M48" s="26"/>
      <c r="N48" s="26">
        <f>N31</f>
        <v>39.24</v>
      </c>
      <c r="O48" s="22"/>
    </row>
    <row r="49" spans="1:15" ht="15" customHeight="1" x14ac:dyDescent="0.2">
      <c r="A49" s="21"/>
      <c r="B49" s="21"/>
      <c r="C49" s="21"/>
      <c r="D49" s="21"/>
      <c r="E49" s="22" t="s">
        <v>23</v>
      </c>
      <c r="F49" s="22"/>
      <c r="G49" s="37" t="s">
        <v>29</v>
      </c>
      <c r="H49" s="37"/>
      <c r="I49" s="37"/>
      <c r="J49" s="26">
        <f t="shared" si="3"/>
        <v>127.831</v>
      </c>
      <c r="K49" s="26"/>
      <c r="L49" s="26">
        <f t="shared" si="2"/>
        <v>153.3972</v>
      </c>
      <c r="M49" s="26"/>
      <c r="N49" s="26">
        <v>116.21</v>
      </c>
      <c r="O49" s="22"/>
    </row>
    <row r="50" spans="1:15" ht="15" customHeight="1" x14ac:dyDescent="0.2">
      <c r="A50" s="21"/>
      <c r="B50" s="21"/>
      <c r="C50" s="21"/>
      <c r="D50" s="21"/>
      <c r="E50" s="22" t="s">
        <v>25</v>
      </c>
      <c r="F50" s="22"/>
      <c r="G50" s="37"/>
      <c r="H50" s="37"/>
      <c r="I50" s="37"/>
      <c r="J50" s="26">
        <f t="shared" si="3"/>
        <v>116.21500000000002</v>
      </c>
      <c r="K50" s="26"/>
      <c r="L50" s="26">
        <f t="shared" si="2"/>
        <v>139.45800000000003</v>
      </c>
      <c r="M50" s="26"/>
      <c r="N50" s="26">
        <v>105.65</v>
      </c>
      <c r="O50" s="22"/>
    </row>
    <row r="51" spans="1:15" ht="15" customHeight="1" x14ac:dyDescent="0.2">
      <c r="A51" s="21"/>
      <c r="B51" s="21"/>
      <c r="C51" s="21"/>
      <c r="D51" s="21"/>
      <c r="E51" s="22" t="s">
        <v>26</v>
      </c>
      <c r="F51" s="22"/>
      <c r="G51" s="37"/>
      <c r="H51" s="37"/>
      <c r="I51" s="37"/>
      <c r="J51" s="26">
        <f t="shared" si="3"/>
        <v>84.007000000000005</v>
      </c>
      <c r="K51" s="26"/>
      <c r="L51" s="26">
        <f t="shared" si="2"/>
        <v>100.80840000000001</v>
      </c>
      <c r="M51" s="26"/>
      <c r="N51" s="26">
        <v>76.37</v>
      </c>
      <c r="O51" s="22"/>
    </row>
    <row r="52" spans="1:15" ht="15" customHeight="1" x14ac:dyDescent="0.2">
      <c r="A52" s="21"/>
      <c r="B52" s="21"/>
      <c r="C52" s="21"/>
      <c r="D52" s="21"/>
      <c r="E52" s="30" t="s">
        <v>27</v>
      </c>
      <c r="F52" s="31"/>
      <c r="G52" s="37"/>
      <c r="H52" s="37"/>
      <c r="I52" s="37"/>
      <c r="J52" s="26">
        <f>N52*1.2</f>
        <v>71.951999999999998</v>
      </c>
      <c r="K52" s="26"/>
      <c r="L52" s="26">
        <f t="shared" si="2"/>
        <v>86.342399999999998</v>
      </c>
      <c r="M52" s="26"/>
      <c r="N52" s="26">
        <v>59.96</v>
      </c>
      <c r="O52" s="22"/>
    </row>
    <row r="53" spans="1:15" ht="15" customHeight="1" x14ac:dyDescent="0.2">
      <c r="A53" s="38" t="s">
        <v>30</v>
      </c>
      <c r="B53" s="38"/>
      <c r="C53" s="38"/>
      <c r="D53" s="38"/>
      <c r="E53" s="39" t="s">
        <v>27</v>
      </c>
      <c r="F53" s="40"/>
      <c r="G53" s="41" t="s">
        <v>31</v>
      </c>
      <c r="H53" s="41"/>
      <c r="I53" s="41"/>
      <c r="J53" s="42">
        <f>N53*1.2</f>
        <v>51.036000000000001</v>
      </c>
      <c r="K53" s="42"/>
      <c r="L53" s="42">
        <f t="shared" si="2"/>
        <v>61.243200000000002</v>
      </c>
      <c r="M53" s="42"/>
      <c r="N53" s="42">
        <f>(N52+N48+N44)/3</f>
        <v>42.53</v>
      </c>
      <c r="O53" s="42"/>
    </row>
    <row r="54" spans="1:15" ht="43.5" customHeight="1" x14ac:dyDescent="0.3">
      <c r="A54" s="15" t="s">
        <v>33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5" ht="18.75" x14ac:dyDescent="0.3">
      <c r="A55" s="16" t="s">
        <v>34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8"/>
    </row>
    <row r="56" spans="1:15" ht="15.75" x14ac:dyDescent="0.25">
      <c r="A56" s="19" t="s">
        <v>16</v>
      </c>
      <c r="B56" s="19"/>
      <c r="C56" s="19"/>
      <c r="D56" s="19"/>
      <c r="E56" s="20" t="s">
        <v>17</v>
      </c>
      <c r="F56" s="20"/>
      <c r="G56" s="20" t="s">
        <v>18</v>
      </c>
      <c r="H56" s="20"/>
      <c r="I56" s="20"/>
      <c r="J56" s="20" t="s">
        <v>19</v>
      </c>
      <c r="K56" s="20"/>
      <c r="L56" s="20"/>
      <c r="M56" s="20"/>
    </row>
    <row r="57" spans="1:15" ht="15.75" x14ac:dyDescent="0.25">
      <c r="A57" s="19"/>
      <c r="B57" s="19"/>
      <c r="C57" s="19"/>
      <c r="D57" s="19"/>
      <c r="E57" s="20"/>
      <c r="F57" s="20"/>
      <c r="G57" s="20"/>
      <c r="H57" s="20"/>
      <c r="I57" s="20"/>
      <c r="J57" s="20" t="s">
        <v>20</v>
      </c>
      <c r="K57" s="20"/>
      <c r="L57" s="20" t="s">
        <v>21</v>
      </c>
      <c r="M57" s="20"/>
    </row>
    <row r="58" spans="1:15" ht="15" customHeight="1" x14ac:dyDescent="0.2">
      <c r="A58" s="21" t="s">
        <v>22</v>
      </c>
      <c r="B58" s="21"/>
      <c r="C58" s="21"/>
      <c r="D58" s="21"/>
      <c r="E58" s="22" t="s">
        <v>23</v>
      </c>
      <c r="F58" s="22"/>
      <c r="G58" s="23" t="s">
        <v>24</v>
      </c>
      <c r="H58" s="24"/>
      <c r="I58" s="25"/>
      <c r="J58" s="26">
        <f>N58*1.1</f>
        <v>42.922000000000004</v>
      </c>
      <c r="K58" s="26"/>
      <c r="L58" s="26">
        <f t="shared" ref="L58:L70" si="4">J58*1.2</f>
        <v>51.506400000000006</v>
      </c>
      <c r="M58" s="26"/>
      <c r="N58" s="26">
        <v>39.020000000000003</v>
      </c>
      <c r="O58" s="26"/>
    </row>
    <row r="59" spans="1:15" ht="15" customHeight="1" x14ac:dyDescent="0.2">
      <c r="A59" s="21"/>
      <c r="B59" s="21"/>
      <c r="C59" s="21"/>
      <c r="D59" s="21"/>
      <c r="E59" s="22" t="s">
        <v>25</v>
      </c>
      <c r="F59" s="22"/>
      <c r="G59" s="27"/>
      <c r="H59" s="28"/>
      <c r="I59" s="29"/>
      <c r="J59" s="26">
        <f t="shared" ref="J59:J68" si="5">N59*1.1</f>
        <v>35.772000000000006</v>
      </c>
      <c r="K59" s="26"/>
      <c r="L59" s="26">
        <f t="shared" si="4"/>
        <v>42.926400000000008</v>
      </c>
      <c r="M59" s="26"/>
      <c r="N59" s="26">
        <v>32.520000000000003</v>
      </c>
      <c r="O59" s="26"/>
    </row>
    <row r="60" spans="1:15" ht="15" customHeight="1" x14ac:dyDescent="0.2">
      <c r="A60" s="21"/>
      <c r="B60" s="21"/>
      <c r="C60" s="21"/>
      <c r="D60" s="21"/>
      <c r="E60" s="22" t="s">
        <v>26</v>
      </c>
      <c r="F60" s="22"/>
      <c r="G60" s="27"/>
      <c r="H60" s="28"/>
      <c r="I60" s="29"/>
      <c r="J60" s="26">
        <f t="shared" si="5"/>
        <v>29.810000000000002</v>
      </c>
      <c r="K60" s="26"/>
      <c r="L60" s="26">
        <f t="shared" si="4"/>
        <v>35.771999999999998</v>
      </c>
      <c r="M60" s="26"/>
      <c r="N60" s="26">
        <v>27.1</v>
      </c>
      <c r="O60" s="26"/>
    </row>
    <row r="61" spans="1:15" ht="15" customHeight="1" x14ac:dyDescent="0.2">
      <c r="A61" s="21"/>
      <c r="B61" s="21"/>
      <c r="C61" s="21"/>
      <c r="D61" s="21"/>
      <c r="E61" s="30" t="s">
        <v>27</v>
      </c>
      <c r="F61" s="31"/>
      <c r="G61" s="32"/>
      <c r="H61" s="33"/>
      <c r="I61" s="34"/>
      <c r="J61" s="26">
        <f>N61*1.2</f>
        <v>23.04</v>
      </c>
      <c r="K61" s="26"/>
      <c r="L61" s="26">
        <f t="shared" si="4"/>
        <v>27.648</v>
      </c>
      <c r="M61" s="26"/>
      <c r="N61" s="35">
        <v>19.2</v>
      </c>
      <c r="O61" s="36"/>
    </row>
    <row r="62" spans="1:15" ht="15" customHeight="1" x14ac:dyDescent="0.2">
      <c r="A62" s="21"/>
      <c r="B62" s="21"/>
      <c r="C62" s="21"/>
      <c r="D62" s="21"/>
      <c r="E62" s="22" t="s">
        <v>23</v>
      </c>
      <c r="F62" s="22"/>
      <c r="G62" s="23" t="s">
        <v>28</v>
      </c>
      <c r="H62" s="24"/>
      <c r="I62" s="25"/>
      <c r="J62" s="26">
        <f t="shared" si="5"/>
        <v>52.800000000000004</v>
      </c>
      <c r="K62" s="26"/>
      <c r="L62" s="26">
        <f t="shared" si="4"/>
        <v>63.36</v>
      </c>
      <c r="M62" s="26"/>
      <c r="N62" s="26">
        <v>48</v>
      </c>
      <c r="O62" s="26"/>
    </row>
    <row r="63" spans="1:15" ht="15" customHeight="1" x14ac:dyDescent="0.2">
      <c r="A63" s="21"/>
      <c r="B63" s="21"/>
      <c r="C63" s="21"/>
      <c r="D63" s="21"/>
      <c r="E63" s="22" t="s">
        <v>25</v>
      </c>
      <c r="F63" s="22"/>
      <c r="G63" s="27"/>
      <c r="H63" s="28"/>
      <c r="I63" s="29"/>
      <c r="J63" s="26">
        <f t="shared" si="5"/>
        <v>42.24</v>
      </c>
      <c r="K63" s="26"/>
      <c r="L63" s="26">
        <f t="shared" si="4"/>
        <v>50.688000000000002</v>
      </c>
      <c r="M63" s="26"/>
      <c r="N63" s="26">
        <v>38.4</v>
      </c>
      <c r="O63" s="26"/>
    </row>
    <row r="64" spans="1:15" ht="15" customHeight="1" x14ac:dyDescent="0.2">
      <c r="A64" s="21"/>
      <c r="B64" s="21"/>
      <c r="C64" s="21"/>
      <c r="D64" s="21"/>
      <c r="E64" s="22" t="s">
        <v>26</v>
      </c>
      <c r="F64" s="22"/>
      <c r="G64" s="27"/>
      <c r="H64" s="28"/>
      <c r="I64" s="29"/>
      <c r="J64" s="26">
        <f t="shared" si="5"/>
        <v>33.792000000000002</v>
      </c>
      <c r="K64" s="26"/>
      <c r="L64" s="26">
        <f t="shared" si="4"/>
        <v>40.550400000000003</v>
      </c>
      <c r="M64" s="26"/>
      <c r="N64" s="26">
        <v>30.72</v>
      </c>
      <c r="O64" s="26"/>
    </row>
    <row r="65" spans="1:16" ht="15" customHeight="1" x14ac:dyDescent="0.2">
      <c r="A65" s="21"/>
      <c r="B65" s="21"/>
      <c r="C65" s="21"/>
      <c r="D65" s="21"/>
      <c r="E65" s="30" t="s">
        <v>27</v>
      </c>
      <c r="F65" s="31"/>
      <c r="G65" s="32"/>
      <c r="H65" s="33"/>
      <c r="I65" s="34"/>
      <c r="J65" s="26">
        <f>N65*1.2</f>
        <v>25.344000000000001</v>
      </c>
      <c r="K65" s="26"/>
      <c r="L65" s="26">
        <f t="shared" si="4"/>
        <v>30.412800000000001</v>
      </c>
      <c r="M65" s="26"/>
      <c r="N65" s="26">
        <v>21.12</v>
      </c>
      <c r="O65" s="26"/>
    </row>
    <row r="66" spans="1:16" ht="15" customHeight="1" x14ac:dyDescent="0.2">
      <c r="A66" s="21"/>
      <c r="B66" s="21"/>
      <c r="C66" s="21"/>
      <c r="D66" s="21"/>
      <c r="E66" s="22" t="s">
        <v>23</v>
      </c>
      <c r="F66" s="22"/>
      <c r="G66" s="37" t="s">
        <v>29</v>
      </c>
      <c r="H66" s="37"/>
      <c r="I66" s="37"/>
      <c r="J66" s="26">
        <f t="shared" si="5"/>
        <v>59.235000000000007</v>
      </c>
      <c r="K66" s="26"/>
      <c r="L66" s="26">
        <f t="shared" si="4"/>
        <v>71.082000000000008</v>
      </c>
      <c r="M66" s="26"/>
      <c r="N66" s="36">
        <v>53.85</v>
      </c>
      <c r="O66" s="26"/>
    </row>
    <row r="67" spans="1:16" ht="15" customHeight="1" x14ac:dyDescent="0.2">
      <c r="A67" s="21"/>
      <c r="B67" s="21"/>
      <c r="C67" s="21"/>
      <c r="D67" s="21"/>
      <c r="E67" s="22" t="s">
        <v>25</v>
      </c>
      <c r="F67" s="22"/>
      <c r="G67" s="37"/>
      <c r="H67" s="37"/>
      <c r="I67" s="37"/>
      <c r="J67" s="26">
        <f t="shared" si="5"/>
        <v>49.368000000000009</v>
      </c>
      <c r="K67" s="26"/>
      <c r="L67" s="26">
        <f t="shared" si="4"/>
        <v>59.241600000000005</v>
      </c>
      <c r="M67" s="26"/>
      <c r="N67" s="36">
        <v>44.88</v>
      </c>
      <c r="O67" s="26"/>
    </row>
    <row r="68" spans="1:16" ht="15" customHeight="1" x14ac:dyDescent="0.2">
      <c r="A68" s="21"/>
      <c r="B68" s="21"/>
      <c r="C68" s="21"/>
      <c r="D68" s="21"/>
      <c r="E68" s="22" t="s">
        <v>26</v>
      </c>
      <c r="F68" s="22"/>
      <c r="G68" s="37"/>
      <c r="H68" s="37"/>
      <c r="I68" s="37"/>
      <c r="J68" s="26">
        <f t="shared" si="5"/>
        <v>41.14</v>
      </c>
      <c r="K68" s="26"/>
      <c r="L68" s="26">
        <f t="shared" si="4"/>
        <v>49.368000000000002</v>
      </c>
      <c r="M68" s="26"/>
      <c r="N68" s="36">
        <v>37.4</v>
      </c>
      <c r="O68" s="26"/>
    </row>
    <row r="69" spans="1:16" ht="15" customHeight="1" x14ac:dyDescent="0.2">
      <c r="A69" s="21"/>
      <c r="B69" s="21"/>
      <c r="C69" s="21"/>
      <c r="D69" s="21"/>
      <c r="E69" s="30" t="s">
        <v>27</v>
      </c>
      <c r="F69" s="31"/>
      <c r="G69" s="37"/>
      <c r="H69" s="37"/>
      <c r="I69" s="37"/>
      <c r="J69" s="26">
        <f>N69*1.2</f>
        <v>26.616</v>
      </c>
      <c r="K69" s="26"/>
      <c r="L69" s="26">
        <f t="shared" si="4"/>
        <v>31.9392</v>
      </c>
      <c r="M69" s="26"/>
      <c r="N69" s="31">
        <v>22.18</v>
      </c>
      <c r="O69" s="22"/>
    </row>
    <row r="70" spans="1:16" ht="15" customHeight="1" x14ac:dyDescent="0.2">
      <c r="A70" s="38" t="s">
        <v>30</v>
      </c>
      <c r="B70" s="38"/>
      <c r="C70" s="38"/>
      <c r="D70" s="38"/>
      <c r="E70" s="39" t="s">
        <v>27</v>
      </c>
      <c r="F70" s="40"/>
      <c r="G70" s="41" t="s">
        <v>31</v>
      </c>
      <c r="H70" s="41"/>
      <c r="I70" s="41"/>
      <c r="J70" s="42">
        <f>N70*1.2</f>
        <v>24.999999999999996</v>
      </c>
      <c r="K70" s="42"/>
      <c r="L70" s="42">
        <f t="shared" si="4"/>
        <v>29.999999999999993</v>
      </c>
      <c r="M70" s="42"/>
      <c r="N70" s="42">
        <f>(N69+N65+N61)/3</f>
        <v>20.833333333333332</v>
      </c>
      <c r="O70" s="42"/>
      <c r="P70" s="1">
        <f>J70/N70</f>
        <v>1.2</v>
      </c>
    </row>
    <row r="72" spans="1:16" ht="18.75" x14ac:dyDescent="0.3">
      <c r="A72" s="16" t="s">
        <v>35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8"/>
    </row>
    <row r="73" spans="1:16" ht="15.75" x14ac:dyDescent="0.25">
      <c r="A73" s="19" t="s">
        <v>16</v>
      </c>
      <c r="B73" s="19"/>
      <c r="C73" s="19"/>
      <c r="D73" s="19"/>
      <c r="E73" s="20" t="s">
        <v>17</v>
      </c>
      <c r="F73" s="20"/>
      <c r="G73" s="20" t="s">
        <v>18</v>
      </c>
      <c r="H73" s="20"/>
      <c r="I73" s="20"/>
      <c r="J73" s="20" t="s">
        <v>19</v>
      </c>
      <c r="K73" s="20"/>
      <c r="L73" s="20"/>
      <c r="M73" s="20"/>
    </row>
    <row r="74" spans="1:16" ht="15.75" x14ac:dyDescent="0.25">
      <c r="A74" s="19"/>
      <c r="B74" s="19"/>
      <c r="C74" s="19"/>
      <c r="D74" s="19"/>
      <c r="E74" s="20"/>
      <c r="F74" s="20"/>
      <c r="G74" s="20"/>
      <c r="H74" s="20"/>
      <c r="I74" s="20"/>
      <c r="J74" s="20" t="s">
        <v>20</v>
      </c>
      <c r="K74" s="20"/>
      <c r="L74" s="20" t="s">
        <v>21</v>
      </c>
      <c r="M74" s="20"/>
    </row>
    <row r="75" spans="1:16" ht="15" customHeight="1" x14ac:dyDescent="0.2">
      <c r="A75" s="21" t="s">
        <v>22</v>
      </c>
      <c r="B75" s="21"/>
      <c r="C75" s="21"/>
      <c r="D75" s="21"/>
      <c r="E75" s="22" t="s">
        <v>23</v>
      </c>
      <c r="F75" s="22"/>
      <c r="G75" s="23" t="s">
        <v>24</v>
      </c>
      <c r="H75" s="24"/>
      <c r="I75" s="25"/>
      <c r="J75" s="111">
        <f>N75*1.1</f>
        <v>32.692</v>
      </c>
      <c r="K75" s="111"/>
      <c r="L75" s="26">
        <f t="shared" ref="L75:L87" si="6">J75*1.2</f>
        <v>39.230399999999996</v>
      </c>
      <c r="M75" s="26"/>
      <c r="N75" s="44">
        <v>29.72</v>
      </c>
      <c r="O75" s="44"/>
    </row>
    <row r="76" spans="1:16" ht="15" customHeight="1" x14ac:dyDescent="0.2">
      <c r="A76" s="21"/>
      <c r="B76" s="21"/>
      <c r="C76" s="21"/>
      <c r="D76" s="21"/>
      <c r="E76" s="22" t="s">
        <v>25</v>
      </c>
      <c r="F76" s="22"/>
      <c r="G76" s="27"/>
      <c r="H76" s="28"/>
      <c r="I76" s="29"/>
      <c r="J76" s="111">
        <f t="shared" ref="J76:J85" si="7">N76*1.1</f>
        <v>27.247000000000003</v>
      </c>
      <c r="K76" s="111"/>
      <c r="L76" s="26">
        <f t="shared" si="6"/>
        <v>32.696400000000004</v>
      </c>
      <c r="M76" s="26"/>
      <c r="N76" s="44">
        <v>24.77</v>
      </c>
      <c r="O76" s="44"/>
    </row>
    <row r="77" spans="1:16" ht="15" customHeight="1" x14ac:dyDescent="0.2">
      <c r="A77" s="21"/>
      <c r="B77" s="21"/>
      <c r="C77" s="21"/>
      <c r="D77" s="21"/>
      <c r="E77" s="22" t="s">
        <v>26</v>
      </c>
      <c r="F77" s="22"/>
      <c r="G77" s="27"/>
      <c r="H77" s="28"/>
      <c r="I77" s="29"/>
      <c r="J77" s="111">
        <f t="shared" si="7"/>
        <v>22.704000000000004</v>
      </c>
      <c r="K77" s="111"/>
      <c r="L77" s="26">
        <f t="shared" si="6"/>
        <v>27.244800000000005</v>
      </c>
      <c r="M77" s="26"/>
      <c r="N77" s="43">
        <v>20.64</v>
      </c>
      <c r="O77" s="43"/>
    </row>
    <row r="78" spans="1:16" ht="15" customHeight="1" x14ac:dyDescent="0.2">
      <c r="A78" s="21"/>
      <c r="B78" s="21"/>
      <c r="C78" s="21"/>
      <c r="D78" s="21"/>
      <c r="E78" s="30" t="s">
        <v>27</v>
      </c>
      <c r="F78" s="31"/>
      <c r="G78" s="32"/>
      <c r="H78" s="33"/>
      <c r="I78" s="34"/>
      <c r="J78" s="111">
        <f>N78*1.2</f>
        <v>20.16</v>
      </c>
      <c r="K78" s="111"/>
      <c r="L78" s="26">
        <f t="shared" si="6"/>
        <v>24.192</v>
      </c>
      <c r="M78" s="26"/>
      <c r="N78" s="45">
        <v>16.8</v>
      </c>
      <c r="O78" s="46"/>
    </row>
    <row r="79" spans="1:16" ht="15" customHeight="1" x14ac:dyDescent="0.2">
      <c r="A79" s="21"/>
      <c r="B79" s="21"/>
      <c r="C79" s="21"/>
      <c r="D79" s="21"/>
      <c r="E79" s="22" t="s">
        <v>23</v>
      </c>
      <c r="F79" s="22"/>
      <c r="G79" s="23" t="s">
        <v>28</v>
      </c>
      <c r="H79" s="24"/>
      <c r="I79" s="25"/>
      <c r="J79" s="111">
        <f t="shared" si="7"/>
        <v>44.33</v>
      </c>
      <c r="K79" s="111"/>
      <c r="L79" s="26">
        <f t="shared" si="6"/>
        <v>53.195999999999998</v>
      </c>
      <c r="M79" s="26"/>
      <c r="N79" s="43">
        <v>40.299999999999997</v>
      </c>
      <c r="O79" s="43"/>
    </row>
    <row r="80" spans="1:16" ht="15" customHeight="1" x14ac:dyDescent="0.2">
      <c r="A80" s="21"/>
      <c r="B80" s="21"/>
      <c r="C80" s="21"/>
      <c r="D80" s="21"/>
      <c r="E80" s="22" t="s">
        <v>25</v>
      </c>
      <c r="F80" s="22"/>
      <c r="G80" s="27"/>
      <c r="H80" s="28"/>
      <c r="I80" s="29"/>
      <c r="J80" s="111">
        <f t="shared" si="7"/>
        <v>36.960000000000008</v>
      </c>
      <c r="K80" s="111"/>
      <c r="L80" s="26">
        <f t="shared" si="6"/>
        <v>44.352000000000011</v>
      </c>
      <c r="M80" s="26"/>
      <c r="N80" s="43">
        <v>33.6</v>
      </c>
      <c r="O80" s="43"/>
    </row>
    <row r="81" spans="1:15" ht="15" customHeight="1" x14ac:dyDescent="0.2">
      <c r="A81" s="21"/>
      <c r="B81" s="21"/>
      <c r="C81" s="21"/>
      <c r="D81" s="21"/>
      <c r="E81" s="22" t="s">
        <v>26</v>
      </c>
      <c r="F81" s="22"/>
      <c r="G81" s="27"/>
      <c r="H81" s="28"/>
      <c r="I81" s="29"/>
      <c r="J81" s="111">
        <f t="shared" si="7"/>
        <v>30.800000000000004</v>
      </c>
      <c r="K81" s="111"/>
      <c r="L81" s="26">
        <f t="shared" si="6"/>
        <v>36.96</v>
      </c>
      <c r="M81" s="26"/>
      <c r="N81" s="43">
        <v>28</v>
      </c>
      <c r="O81" s="43"/>
    </row>
    <row r="82" spans="1:15" ht="15" customHeight="1" x14ac:dyDescent="0.2">
      <c r="A82" s="21"/>
      <c r="B82" s="21"/>
      <c r="C82" s="21"/>
      <c r="D82" s="21"/>
      <c r="E82" s="30" t="s">
        <v>27</v>
      </c>
      <c r="F82" s="31"/>
      <c r="G82" s="32"/>
      <c r="H82" s="33"/>
      <c r="I82" s="34"/>
      <c r="J82" s="111">
        <f>N82*1.2</f>
        <v>26.88</v>
      </c>
      <c r="K82" s="111"/>
      <c r="L82" s="26">
        <f t="shared" si="6"/>
        <v>32.256</v>
      </c>
      <c r="M82" s="26"/>
      <c r="N82" s="43">
        <v>22.4</v>
      </c>
      <c r="O82" s="43"/>
    </row>
    <row r="83" spans="1:15" ht="15" customHeight="1" x14ac:dyDescent="0.2">
      <c r="A83" s="21"/>
      <c r="B83" s="21"/>
      <c r="C83" s="21"/>
      <c r="D83" s="21"/>
      <c r="E83" s="22" t="s">
        <v>23</v>
      </c>
      <c r="F83" s="22"/>
      <c r="G83" s="37" t="s">
        <v>29</v>
      </c>
      <c r="H83" s="37"/>
      <c r="I83" s="37"/>
      <c r="J83" s="111">
        <f t="shared" si="7"/>
        <v>53.24</v>
      </c>
      <c r="K83" s="111"/>
      <c r="L83" s="26">
        <f t="shared" si="6"/>
        <v>63.887999999999998</v>
      </c>
      <c r="M83" s="26"/>
      <c r="N83" s="46">
        <v>48.4</v>
      </c>
      <c r="O83" s="43"/>
    </row>
    <row r="84" spans="1:15" ht="15" customHeight="1" x14ac:dyDescent="0.2">
      <c r="A84" s="21"/>
      <c r="B84" s="21"/>
      <c r="C84" s="21"/>
      <c r="D84" s="21"/>
      <c r="E84" s="22" t="s">
        <v>25</v>
      </c>
      <c r="F84" s="22"/>
      <c r="G84" s="37"/>
      <c r="H84" s="37"/>
      <c r="I84" s="37"/>
      <c r="J84" s="111">
        <f t="shared" si="7"/>
        <v>44.33</v>
      </c>
      <c r="K84" s="111"/>
      <c r="L84" s="26">
        <f t="shared" si="6"/>
        <v>53.195999999999998</v>
      </c>
      <c r="M84" s="26"/>
      <c r="N84" s="46">
        <v>40.299999999999997</v>
      </c>
      <c r="O84" s="43"/>
    </row>
    <row r="85" spans="1:15" ht="15" customHeight="1" x14ac:dyDescent="0.2">
      <c r="A85" s="21"/>
      <c r="B85" s="21"/>
      <c r="C85" s="21"/>
      <c r="D85" s="21"/>
      <c r="E85" s="22" t="s">
        <v>26</v>
      </c>
      <c r="F85" s="22"/>
      <c r="G85" s="37"/>
      <c r="H85" s="37"/>
      <c r="I85" s="37"/>
      <c r="J85" s="111">
        <f t="shared" si="7"/>
        <v>36.960000000000008</v>
      </c>
      <c r="K85" s="111"/>
      <c r="L85" s="26">
        <f t="shared" si="6"/>
        <v>44.352000000000011</v>
      </c>
      <c r="M85" s="26"/>
      <c r="N85" s="46">
        <v>33.6</v>
      </c>
      <c r="O85" s="43"/>
    </row>
    <row r="86" spans="1:15" ht="15" customHeight="1" x14ac:dyDescent="0.2">
      <c r="A86" s="21"/>
      <c r="B86" s="21"/>
      <c r="C86" s="21"/>
      <c r="D86" s="21"/>
      <c r="E86" s="30" t="s">
        <v>27</v>
      </c>
      <c r="F86" s="31"/>
      <c r="G86" s="37"/>
      <c r="H86" s="37"/>
      <c r="I86" s="37"/>
      <c r="J86" s="111">
        <f>N86*1.2</f>
        <v>28.08</v>
      </c>
      <c r="K86" s="111"/>
      <c r="L86" s="26">
        <f t="shared" si="6"/>
        <v>33.695999999999998</v>
      </c>
      <c r="M86" s="26"/>
      <c r="N86" s="46">
        <v>23.4</v>
      </c>
      <c r="O86" s="43"/>
    </row>
    <row r="87" spans="1:15" ht="15" customHeight="1" x14ac:dyDescent="0.2">
      <c r="A87" s="38" t="s">
        <v>30</v>
      </c>
      <c r="B87" s="38"/>
      <c r="C87" s="38"/>
      <c r="D87" s="38"/>
      <c r="E87" s="39" t="s">
        <v>27</v>
      </c>
      <c r="F87" s="40"/>
      <c r="G87" s="41" t="s">
        <v>31</v>
      </c>
      <c r="H87" s="41"/>
      <c r="I87" s="41"/>
      <c r="J87" s="112">
        <f>N87*1.2</f>
        <v>25.039999999999996</v>
      </c>
      <c r="K87" s="112"/>
      <c r="L87" s="42">
        <f t="shared" si="6"/>
        <v>30.047999999999995</v>
      </c>
      <c r="M87" s="42"/>
      <c r="N87" s="47">
        <f>(N86+N82+N78)/3</f>
        <v>20.866666666666664</v>
      </c>
      <c r="O87" s="47"/>
    </row>
    <row r="89" spans="1:15" ht="18.75" x14ac:dyDescent="0.3">
      <c r="A89" s="16" t="s">
        <v>36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8"/>
    </row>
    <row r="90" spans="1:15" ht="15.75" x14ac:dyDescent="0.25">
      <c r="A90" s="19" t="s">
        <v>16</v>
      </c>
      <c r="B90" s="19"/>
      <c r="C90" s="19"/>
      <c r="D90" s="19"/>
      <c r="E90" s="20" t="s">
        <v>17</v>
      </c>
      <c r="F90" s="20"/>
      <c r="G90" s="20" t="s">
        <v>18</v>
      </c>
      <c r="H90" s="20"/>
      <c r="I90" s="20"/>
      <c r="J90" s="20" t="s">
        <v>19</v>
      </c>
      <c r="K90" s="20"/>
      <c r="L90" s="20"/>
      <c r="M90" s="20"/>
    </row>
    <row r="91" spans="1:15" ht="15.75" x14ac:dyDescent="0.25">
      <c r="A91" s="19"/>
      <c r="B91" s="19"/>
      <c r="C91" s="19"/>
      <c r="D91" s="19"/>
      <c r="E91" s="20"/>
      <c r="F91" s="20"/>
      <c r="G91" s="20"/>
      <c r="H91" s="20"/>
      <c r="I91" s="20"/>
      <c r="J91" s="20" t="s">
        <v>20</v>
      </c>
      <c r="K91" s="20"/>
      <c r="L91" s="20" t="s">
        <v>21</v>
      </c>
      <c r="M91" s="20"/>
    </row>
    <row r="92" spans="1:15" ht="15" customHeight="1" x14ac:dyDescent="0.2">
      <c r="A92" s="38" t="s">
        <v>37</v>
      </c>
      <c r="B92" s="38"/>
      <c r="C92" s="38"/>
      <c r="D92" s="38"/>
      <c r="E92" s="22" t="s">
        <v>23</v>
      </c>
      <c r="F92" s="22"/>
      <c r="G92" s="23" t="s">
        <v>24</v>
      </c>
      <c r="H92" s="24"/>
      <c r="I92" s="25"/>
      <c r="J92" s="26">
        <f>N92*1.1</f>
        <v>91.370400000000004</v>
      </c>
      <c r="K92" s="26"/>
      <c r="L92" s="26">
        <f t="shared" ref="L92:L104" si="8">J92*1.2</f>
        <v>109.64448</v>
      </c>
      <c r="M92" s="26"/>
      <c r="N92" s="26">
        <f>N93*1.2</f>
        <v>83.063999999999993</v>
      </c>
      <c r="O92" s="26"/>
    </row>
    <row r="93" spans="1:15" ht="15" customHeight="1" x14ac:dyDescent="0.2">
      <c r="A93" s="38"/>
      <c r="B93" s="38"/>
      <c r="C93" s="38"/>
      <c r="D93" s="38"/>
      <c r="E93" s="22" t="s">
        <v>25</v>
      </c>
      <c r="F93" s="22"/>
      <c r="G93" s="27"/>
      <c r="H93" s="28"/>
      <c r="I93" s="29"/>
      <c r="J93" s="26">
        <f>N93*1.1</f>
        <v>76.14200000000001</v>
      </c>
      <c r="K93" s="26"/>
      <c r="L93" s="26">
        <f t="shared" si="8"/>
        <v>91.370400000000004</v>
      </c>
      <c r="M93" s="26"/>
      <c r="N93" s="22">
        <v>69.22</v>
      </c>
      <c r="O93" s="22"/>
    </row>
    <row r="94" spans="1:15" ht="15" customHeight="1" x14ac:dyDescent="0.2">
      <c r="A94" s="38"/>
      <c r="B94" s="38"/>
      <c r="C94" s="38"/>
      <c r="D94" s="38"/>
      <c r="E94" s="22" t="s">
        <v>26</v>
      </c>
      <c r="F94" s="22"/>
      <c r="G94" s="27"/>
      <c r="H94" s="28"/>
      <c r="I94" s="29"/>
      <c r="J94" s="26">
        <f>N94*1.1</f>
        <v>60.91360000000001</v>
      </c>
      <c r="K94" s="26"/>
      <c r="L94" s="26">
        <f t="shared" si="8"/>
        <v>73.096320000000006</v>
      </c>
      <c r="M94" s="26"/>
      <c r="N94" s="26">
        <f>N93*0.8</f>
        <v>55.376000000000005</v>
      </c>
      <c r="O94" s="26"/>
    </row>
    <row r="95" spans="1:15" ht="15" customHeight="1" x14ac:dyDescent="0.2">
      <c r="A95" s="38" t="s">
        <v>38</v>
      </c>
      <c r="B95" s="38"/>
      <c r="C95" s="38"/>
      <c r="D95" s="38"/>
      <c r="E95" s="30" t="s">
        <v>27</v>
      </c>
      <c r="F95" s="31"/>
      <c r="G95" s="32"/>
      <c r="H95" s="33"/>
      <c r="I95" s="34"/>
      <c r="J95" s="26">
        <f>N95*1.2</f>
        <v>53.16096000000001</v>
      </c>
      <c r="K95" s="26"/>
      <c r="L95" s="26">
        <f t="shared" si="8"/>
        <v>63.793152000000006</v>
      </c>
      <c r="M95" s="26"/>
      <c r="N95" s="35">
        <f>N94*0.8</f>
        <v>44.30080000000001</v>
      </c>
      <c r="O95" s="36"/>
    </row>
    <row r="96" spans="1:15" ht="15" customHeight="1" x14ac:dyDescent="0.2">
      <c r="A96" s="38" t="s">
        <v>37</v>
      </c>
      <c r="B96" s="38"/>
      <c r="C96" s="38"/>
      <c r="D96" s="38"/>
      <c r="E96" s="22" t="s">
        <v>23</v>
      </c>
      <c r="F96" s="22"/>
      <c r="G96" s="23" t="s">
        <v>28</v>
      </c>
      <c r="H96" s="24"/>
      <c r="I96" s="25"/>
      <c r="J96" s="26">
        <f t="shared" ref="J96:J102" si="9">N96*1.1</f>
        <v>150.1764</v>
      </c>
      <c r="K96" s="26"/>
      <c r="L96" s="26">
        <f t="shared" si="8"/>
        <v>180.21168</v>
      </c>
      <c r="M96" s="26"/>
      <c r="N96" s="26">
        <f>N97*1.2</f>
        <v>136.524</v>
      </c>
      <c r="O96" s="26"/>
    </row>
    <row r="97" spans="1:15" ht="15" customHeight="1" x14ac:dyDescent="0.2">
      <c r="A97" s="38"/>
      <c r="B97" s="38"/>
      <c r="C97" s="38"/>
      <c r="D97" s="38"/>
      <c r="E97" s="22" t="s">
        <v>25</v>
      </c>
      <c r="F97" s="22"/>
      <c r="G97" s="27"/>
      <c r="H97" s="28"/>
      <c r="I97" s="29"/>
      <c r="J97" s="26">
        <f t="shared" si="9"/>
        <v>125.14700000000001</v>
      </c>
      <c r="K97" s="26"/>
      <c r="L97" s="26">
        <f t="shared" si="8"/>
        <v>150.1764</v>
      </c>
      <c r="M97" s="26"/>
      <c r="N97" s="22">
        <v>113.77</v>
      </c>
      <c r="O97" s="22"/>
    </row>
    <row r="98" spans="1:15" ht="15" customHeight="1" x14ac:dyDescent="0.2">
      <c r="A98" s="38"/>
      <c r="B98" s="38"/>
      <c r="C98" s="38"/>
      <c r="D98" s="38"/>
      <c r="E98" s="22" t="s">
        <v>26</v>
      </c>
      <c r="F98" s="22"/>
      <c r="G98" s="27"/>
      <c r="H98" s="28"/>
      <c r="I98" s="29"/>
      <c r="J98" s="26">
        <f t="shared" si="9"/>
        <v>100.11760000000001</v>
      </c>
      <c r="K98" s="26"/>
      <c r="L98" s="26">
        <f t="shared" si="8"/>
        <v>120.14112</v>
      </c>
      <c r="M98" s="26"/>
      <c r="N98" s="26">
        <f>N97*0.8</f>
        <v>91.016000000000005</v>
      </c>
      <c r="O98" s="26"/>
    </row>
    <row r="99" spans="1:15" ht="15" customHeight="1" x14ac:dyDescent="0.2">
      <c r="A99" s="38" t="s">
        <v>38</v>
      </c>
      <c r="B99" s="38"/>
      <c r="C99" s="38"/>
      <c r="D99" s="38"/>
      <c r="E99" s="30" t="s">
        <v>27</v>
      </c>
      <c r="F99" s="31"/>
      <c r="G99" s="32"/>
      <c r="H99" s="33"/>
      <c r="I99" s="34"/>
      <c r="J99" s="26">
        <f>N99*1.2</f>
        <v>87.375360000000015</v>
      </c>
      <c r="K99" s="26"/>
      <c r="L99" s="26">
        <f t="shared" si="8"/>
        <v>104.85043200000001</v>
      </c>
      <c r="M99" s="26"/>
      <c r="N99" s="35">
        <f>N98*0.8</f>
        <v>72.81280000000001</v>
      </c>
      <c r="O99" s="36"/>
    </row>
    <row r="100" spans="1:15" ht="15" customHeight="1" x14ac:dyDescent="0.2">
      <c r="A100" s="38" t="s">
        <v>37</v>
      </c>
      <c r="B100" s="38"/>
      <c r="C100" s="38"/>
      <c r="D100" s="38"/>
      <c r="E100" s="22" t="s">
        <v>23</v>
      </c>
      <c r="F100" s="22"/>
      <c r="G100" s="37" t="s">
        <v>29</v>
      </c>
      <c r="H100" s="37"/>
      <c r="I100" s="37"/>
      <c r="J100" s="26">
        <f t="shared" si="9"/>
        <v>177.68520000000004</v>
      </c>
      <c r="K100" s="26"/>
      <c r="L100" s="26">
        <f t="shared" si="8"/>
        <v>213.22224000000003</v>
      </c>
      <c r="M100" s="26"/>
      <c r="N100" s="26">
        <f>N101*1.2</f>
        <v>161.53200000000001</v>
      </c>
      <c r="O100" s="26"/>
    </row>
    <row r="101" spans="1:15" ht="15" customHeight="1" x14ac:dyDescent="0.2">
      <c r="A101" s="38"/>
      <c r="B101" s="38"/>
      <c r="C101" s="38"/>
      <c r="D101" s="38"/>
      <c r="E101" s="22" t="s">
        <v>25</v>
      </c>
      <c r="F101" s="22"/>
      <c r="G101" s="37"/>
      <c r="H101" s="37"/>
      <c r="I101" s="37"/>
      <c r="J101" s="26">
        <f t="shared" si="9"/>
        <v>148.07100000000003</v>
      </c>
      <c r="K101" s="26"/>
      <c r="L101" s="26">
        <f t="shared" si="8"/>
        <v>177.68520000000004</v>
      </c>
      <c r="M101" s="26"/>
      <c r="N101" s="31">
        <v>134.61000000000001</v>
      </c>
      <c r="O101" s="22"/>
    </row>
    <row r="102" spans="1:15" ht="15" customHeight="1" x14ac:dyDescent="0.2">
      <c r="A102" s="38"/>
      <c r="B102" s="38"/>
      <c r="C102" s="38"/>
      <c r="D102" s="38"/>
      <c r="E102" s="22" t="s">
        <v>26</v>
      </c>
      <c r="F102" s="22"/>
      <c r="G102" s="37"/>
      <c r="H102" s="37"/>
      <c r="I102" s="37"/>
      <c r="J102" s="26">
        <f t="shared" si="9"/>
        <v>118.45680000000003</v>
      </c>
      <c r="K102" s="26"/>
      <c r="L102" s="26">
        <f t="shared" si="8"/>
        <v>142.14816000000002</v>
      </c>
      <c r="M102" s="26"/>
      <c r="N102" s="36">
        <f>N101*0.8</f>
        <v>107.68800000000002</v>
      </c>
      <c r="O102" s="26"/>
    </row>
    <row r="103" spans="1:15" ht="15" customHeight="1" x14ac:dyDescent="0.2">
      <c r="A103" s="38" t="s">
        <v>38</v>
      </c>
      <c r="B103" s="38"/>
      <c r="C103" s="38"/>
      <c r="D103" s="38"/>
      <c r="E103" s="30" t="s">
        <v>27</v>
      </c>
      <c r="F103" s="31"/>
      <c r="G103" s="37"/>
      <c r="H103" s="37"/>
      <c r="I103" s="37"/>
      <c r="J103" s="26">
        <f>N103*1.2</f>
        <v>103.38048000000002</v>
      </c>
      <c r="K103" s="26"/>
      <c r="L103" s="26">
        <f t="shared" si="8"/>
        <v>124.05657600000002</v>
      </c>
      <c r="M103" s="26"/>
      <c r="N103" s="35">
        <f>N102*0.8</f>
        <v>86.150400000000019</v>
      </c>
      <c r="O103" s="36"/>
    </row>
    <row r="104" spans="1:15" ht="18.75" customHeight="1" x14ac:dyDescent="0.2">
      <c r="A104" s="38" t="s">
        <v>39</v>
      </c>
      <c r="B104" s="38"/>
      <c r="C104" s="38"/>
      <c r="D104" s="38"/>
      <c r="E104" s="39" t="s">
        <v>27</v>
      </c>
      <c r="F104" s="40"/>
      <c r="G104" s="41" t="s">
        <v>31</v>
      </c>
      <c r="H104" s="41"/>
      <c r="I104" s="41"/>
      <c r="J104" s="42">
        <f>N104*1.2</f>
        <v>81.305600000000013</v>
      </c>
      <c r="K104" s="42"/>
      <c r="L104" s="42">
        <f t="shared" si="8"/>
        <v>97.566720000000018</v>
      </c>
      <c r="M104" s="42"/>
      <c r="N104" s="42">
        <f>(N95+N99+N103)/3</f>
        <v>67.754666666666679</v>
      </c>
      <c r="O104" s="42"/>
    </row>
    <row r="105" spans="1:15" ht="18.75" customHeight="1" x14ac:dyDescent="0.2">
      <c r="A105" s="48"/>
      <c r="B105" s="48"/>
      <c r="C105" s="48"/>
      <c r="D105" s="48"/>
      <c r="E105" s="49"/>
      <c r="F105" s="49"/>
      <c r="G105" s="49"/>
      <c r="H105" s="49"/>
      <c r="I105" s="49"/>
      <c r="L105" s="50"/>
      <c r="M105" s="50"/>
    </row>
    <row r="107" spans="1:15" ht="20.25" x14ac:dyDescent="0.3">
      <c r="A107" s="51"/>
      <c r="B107" s="15" t="s">
        <v>40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5" ht="20.25" x14ac:dyDescent="0.3">
      <c r="A108" s="51"/>
      <c r="B108" s="51"/>
      <c r="C108" s="51" t="s">
        <v>41</v>
      </c>
      <c r="D108" s="51"/>
      <c r="E108" s="51"/>
    </row>
    <row r="109" spans="1:15" ht="20.25" x14ac:dyDescent="0.3">
      <c r="A109" s="51"/>
      <c r="B109" s="51" t="s">
        <v>42</v>
      </c>
      <c r="C109" s="51"/>
      <c r="D109" s="51"/>
      <c r="E109" s="51"/>
    </row>
    <row r="111" spans="1:15" ht="15.75" x14ac:dyDescent="0.25">
      <c r="F111" s="52" t="s">
        <v>43</v>
      </c>
    </row>
    <row r="112" spans="1:15" ht="15.75" x14ac:dyDescent="0.25">
      <c r="A112" s="19" t="s">
        <v>16</v>
      </c>
      <c r="B112" s="19"/>
      <c r="C112" s="19"/>
      <c r="D112" s="19"/>
      <c r="E112" s="20" t="s">
        <v>17</v>
      </c>
      <c r="F112" s="20"/>
      <c r="G112" s="20" t="s">
        <v>18</v>
      </c>
      <c r="H112" s="20"/>
      <c r="I112" s="20"/>
      <c r="J112" s="20" t="s">
        <v>19</v>
      </c>
      <c r="K112" s="20"/>
      <c r="L112" s="20"/>
      <c r="M112" s="20"/>
    </row>
    <row r="113" spans="1:17" ht="15.75" x14ac:dyDescent="0.25">
      <c r="A113" s="19"/>
      <c r="B113" s="19"/>
      <c r="C113" s="19"/>
      <c r="D113" s="19"/>
      <c r="E113" s="20"/>
      <c r="F113" s="20"/>
      <c r="G113" s="20"/>
      <c r="H113" s="20"/>
      <c r="I113" s="20"/>
      <c r="J113" s="53" t="s">
        <v>20</v>
      </c>
      <c r="K113" s="54"/>
      <c r="L113" s="54"/>
      <c r="M113" s="55"/>
    </row>
    <row r="114" spans="1:17" ht="15" customHeight="1" x14ac:dyDescent="0.2">
      <c r="A114" s="38" t="s">
        <v>44</v>
      </c>
      <c r="B114" s="38"/>
      <c r="C114" s="38"/>
      <c r="D114" s="38"/>
      <c r="E114" s="56" t="s">
        <v>45</v>
      </c>
      <c r="F114" s="57"/>
      <c r="G114" s="58" t="s">
        <v>46</v>
      </c>
      <c r="H114" s="37"/>
      <c r="I114" s="37"/>
      <c r="J114" s="59">
        <v>25</v>
      </c>
      <c r="K114" s="60"/>
      <c r="L114" s="60"/>
      <c r="M114" s="61"/>
      <c r="N114" s="59">
        <v>20.68</v>
      </c>
      <c r="O114" s="60"/>
      <c r="P114" s="60"/>
      <c r="Q114" s="61"/>
    </row>
    <row r="115" spans="1:17" ht="15" customHeight="1" x14ac:dyDescent="0.2">
      <c r="A115" s="38"/>
      <c r="B115" s="38"/>
      <c r="C115" s="38"/>
      <c r="D115" s="38"/>
      <c r="E115" s="62"/>
      <c r="F115" s="63"/>
      <c r="G115" s="37"/>
      <c r="H115" s="37"/>
      <c r="I115" s="37"/>
      <c r="J115" s="64"/>
      <c r="K115" s="65"/>
      <c r="L115" s="65"/>
      <c r="M115" s="66"/>
      <c r="N115" s="64"/>
      <c r="O115" s="65"/>
      <c r="P115" s="65"/>
      <c r="Q115" s="66"/>
    </row>
    <row r="116" spans="1:17" ht="3.75" customHeight="1" x14ac:dyDescent="0.2">
      <c r="A116" s="38"/>
      <c r="B116" s="38"/>
      <c r="C116" s="38"/>
      <c r="D116" s="38"/>
      <c r="E116" s="67"/>
      <c r="F116" s="68"/>
      <c r="G116" s="37"/>
      <c r="H116" s="37"/>
      <c r="I116" s="37"/>
      <c r="J116" s="69"/>
      <c r="K116" s="70"/>
      <c r="L116" s="70"/>
      <c r="M116" s="71"/>
      <c r="N116" s="69"/>
      <c r="O116" s="70"/>
      <c r="P116" s="70"/>
      <c r="Q116" s="71"/>
    </row>
    <row r="117" spans="1:17" ht="42" customHeight="1" x14ac:dyDescent="0.2">
      <c r="A117" s="72" t="s">
        <v>47</v>
      </c>
      <c r="B117" s="73"/>
      <c r="C117" s="73"/>
      <c r="D117" s="74"/>
      <c r="E117" s="30">
        <v>3</v>
      </c>
      <c r="F117" s="31"/>
      <c r="G117" s="37"/>
      <c r="H117" s="37"/>
      <c r="I117" s="37"/>
      <c r="J117" s="35">
        <v>20</v>
      </c>
      <c r="K117" s="75"/>
      <c r="L117" s="75"/>
      <c r="M117" s="36"/>
      <c r="N117" s="35">
        <v>16.55</v>
      </c>
      <c r="O117" s="75"/>
      <c r="P117" s="75"/>
      <c r="Q117" s="36"/>
    </row>
    <row r="118" spans="1:17" ht="54" customHeight="1" x14ac:dyDescent="0.2">
      <c r="A118" s="76"/>
      <c r="B118" s="76"/>
      <c r="C118" s="77" t="s">
        <v>48</v>
      </c>
      <c r="D118" s="77"/>
      <c r="E118" s="77"/>
      <c r="F118" s="77"/>
      <c r="G118" s="77"/>
      <c r="H118" s="77"/>
      <c r="I118" s="77"/>
      <c r="J118" s="77"/>
      <c r="K118" s="77"/>
      <c r="L118" s="77"/>
      <c r="M118" s="78"/>
      <c r="N118" s="78"/>
      <c r="O118" s="78"/>
      <c r="P118" s="78"/>
      <c r="Q118" s="78"/>
    </row>
    <row r="119" spans="1:17" ht="31.5" customHeight="1" x14ac:dyDescent="0.25">
      <c r="A119" s="19" t="s">
        <v>16</v>
      </c>
      <c r="B119" s="19"/>
      <c r="C119" s="19"/>
      <c r="D119" s="19"/>
      <c r="E119" s="20" t="s">
        <v>17</v>
      </c>
      <c r="F119" s="20"/>
      <c r="G119" s="20" t="s">
        <v>18</v>
      </c>
      <c r="H119" s="20"/>
      <c r="I119" s="20"/>
      <c r="J119" s="20" t="s">
        <v>19</v>
      </c>
      <c r="K119" s="20"/>
      <c r="L119" s="20"/>
      <c r="M119" s="20"/>
      <c r="N119" s="78"/>
      <c r="O119" s="78"/>
      <c r="P119" s="78"/>
      <c r="Q119" s="78"/>
    </row>
    <row r="120" spans="1:17" ht="27.75" customHeight="1" x14ac:dyDescent="0.25">
      <c r="A120" s="79"/>
      <c r="B120" s="79"/>
      <c r="C120" s="79"/>
      <c r="D120" s="79"/>
      <c r="E120" s="20"/>
      <c r="F120" s="20"/>
      <c r="G120" s="20"/>
      <c r="H120" s="20"/>
      <c r="I120" s="20"/>
      <c r="J120" s="53" t="s">
        <v>20</v>
      </c>
      <c r="K120" s="54"/>
      <c r="L120" s="54"/>
      <c r="M120" s="55"/>
      <c r="N120" s="78"/>
      <c r="O120" s="78"/>
      <c r="P120" s="78"/>
      <c r="Q120" s="78"/>
    </row>
    <row r="121" spans="1:17" ht="27.75" customHeight="1" x14ac:dyDescent="0.2">
      <c r="A121" s="80" t="s">
        <v>49</v>
      </c>
      <c r="B121" s="81"/>
      <c r="C121" s="81"/>
      <c r="D121" s="82"/>
      <c r="E121" s="83" t="s">
        <v>45</v>
      </c>
      <c r="F121" s="57"/>
      <c r="G121" s="84" t="s">
        <v>46</v>
      </c>
      <c r="H121" s="84"/>
      <c r="I121" s="84"/>
      <c r="J121" s="59">
        <v>24</v>
      </c>
      <c r="K121" s="60"/>
      <c r="L121" s="60"/>
      <c r="M121" s="61"/>
      <c r="N121" s="78"/>
      <c r="O121" s="78"/>
      <c r="P121" s="78"/>
      <c r="Q121" s="78"/>
    </row>
    <row r="122" spans="1:17" ht="1.5" customHeight="1" x14ac:dyDescent="0.2">
      <c r="A122" s="85"/>
      <c r="B122" s="86"/>
      <c r="C122" s="86"/>
      <c r="D122" s="87"/>
      <c r="E122" s="88"/>
      <c r="F122" s="63"/>
      <c r="G122" s="84"/>
      <c r="H122" s="84"/>
      <c r="I122" s="84"/>
      <c r="J122" s="64"/>
      <c r="K122" s="65"/>
      <c r="L122" s="65"/>
      <c r="M122" s="66"/>
      <c r="N122" s="78"/>
      <c r="O122" s="78"/>
      <c r="P122" s="78"/>
      <c r="Q122" s="78"/>
    </row>
    <row r="123" spans="1:17" ht="54" hidden="1" customHeight="1" x14ac:dyDescent="0.2">
      <c r="A123" s="85"/>
      <c r="B123" s="86"/>
      <c r="C123" s="86"/>
      <c r="D123" s="87"/>
      <c r="E123" s="89"/>
      <c r="F123" s="68"/>
      <c r="G123" s="84"/>
      <c r="H123" s="84"/>
      <c r="I123" s="84"/>
      <c r="J123" s="69"/>
      <c r="K123" s="70"/>
      <c r="L123" s="70"/>
      <c r="M123" s="71"/>
      <c r="N123" s="78"/>
      <c r="O123" s="78"/>
      <c r="P123" s="78"/>
      <c r="Q123" s="78"/>
    </row>
    <row r="124" spans="1:17" ht="45.75" customHeight="1" x14ac:dyDescent="0.25">
      <c r="A124" s="90" t="s">
        <v>47</v>
      </c>
      <c r="B124" s="91"/>
      <c r="C124" s="91"/>
      <c r="D124" s="92"/>
      <c r="E124" s="93">
        <v>3</v>
      </c>
      <c r="F124" s="31"/>
      <c r="G124" s="84" t="s">
        <v>50</v>
      </c>
      <c r="H124" s="84"/>
      <c r="I124" s="84"/>
      <c r="J124" s="35">
        <v>19</v>
      </c>
      <c r="K124" s="75"/>
      <c r="L124" s="75"/>
      <c r="M124" s="36"/>
      <c r="N124" s="78"/>
      <c r="O124" s="78"/>
      <c r="P124" s="78"/>
      <c r="Q124" s="78"/>
    </row>
    <row r="126" spans="1:17" ht="20.25" customHeight="1" x14ac:dyDescent="0.3">
      <c r="B126" s="94" t="s">
        <v>51</v>
      </c>
      <c r="C126" s="95"/>
      <c r="D126" s="95"/>
      <c r="E126" s="95"/>
      <c r="F126" s="95"/>
    </row>
    <row r="127" spans="1:17" ht="18" customHeight="1" x14ac:dyDescent="0.3">
      <c r="B127" s="95"/>
      <c r="C127" s="94" t="s">
        <v>52</v>
      </c>
      <c r="D127" s="95"/>
      <c r="E127" s="95"/>
      <c r="F127" s="95"/>
    </row>
    <row r="128" spans="1:17" ht="20.25" customHeight="1" x14ac:dyDescent="0.25">
      <c r="F128" s="52" t="s">
        <v>53</v>
      </c>
    </row>
    <row r="129" spans="1:17" ht="15.75" x14ac:dyDescent="0.25">
      <c r="A129" s="19" t="s">
        <v>16</v>
      </c>
      <c r="B129" s="19"/>
      <c r="C129" s="19"/>
      <c r="D129" s="19"/>
      <c r="E129" s="20" t="s">
        <v>17</v>
      </c>
      <c r="F129" s="20"/>
      <c r="G129" s="20" t="s">
        <v>18</v>
      </c>
      <c r="H129" s="20"/>
      <c r="I129" s="20"/>
      <c r="J129" s="20" t="s">
        <v>19</v>
      </c>
      <c r="K129" s="20"/>
      <c r="L129" s="20"/>
      <c r="M129" s="20"/>
    </row>
    <row r="130" spans="1:17" ht="15.75" x14ac:dyDescent="0.25">
      <c r="A130" s="19"/>
      <c r="B130" s="19"/>
      <c r="C130" s="19"/>
      <c r="D130" s="19"/>
      <c r="E130" s="20"/>
      <c r="F130" s="20"/>
      <c r="G130" s="20"/>
      <c r="H130" s="20"/>
      <c r="I130" s="20"/>
      <c r="J130" s="53" t="s">
        <v>20</v>
      </c>
      <c r="K130" s="54"/>
      <c r="L130" s="54"/>
      <c r="M130" s="55"/>
    </row>
    <row r="131" spans="1:17" ht="12.75" customHeight="1" x14ac:dyDescent="0.2">
      <c r="A131" s="38" t="s">
        <v>54</v>
      </c>
      <c r="B131" s="38"/>
      <c r="C131" s="38"/>
      <c r="D131" s="38"/>
      <c r="E131" s="22">
        <v>1</v>
      </c>
      <c r="F131" s="22"/>
      <c r="G131" s="58" t="s">
        <v>55</v>
      </c>
      <c r="H131" s="58"/>
      <c r="I131" s="58"/>
      <c r="J131" s="26">
        <v>50</v>
      </c>
      <c r="K131" s="26"/>
      <c r="L131" s="26"/>
      <c r="M131" s="26"/>
      <c r="N131" s="26">
        <v>45.23</v>
      </c>
      <c r="O131" s="26"/>
      <c r="P131" s="26"/>
      <c r="Q131" s="26"/>
    </row>
    <row r="132" spans="1:17" ht="12.75" customHeight="1" x14ac:dyDescent="0.2">
      <c r="A132" s="38"/>
      <c r="B132" s="38"/>
      <c r="C132" s="38"/>
      <c r="D132" s="38"/>
      <c r="E132" s="22"/>
      <c r="F132" s="22"/>
      <c r="G132" s="58"/>
      <c r="H132" s="58"/>
      <c r="I132" s="58"/>
      <c r="J132" s="26"/>
      <c r="K132" s="26"/>
      <c r="L132" s="26"/>
      <c r="M132" s="26"/>
      <c r="N132" s="26"/>
      <c r="O132" s="26"/>
      <c r="P132" s="26"/>
      <c r="Q132" s="26"/>
    </row>
    <row r="133" spans="1:17" ht="12.75" customHeight="1" x14ac:dyDescent="0.2">
      <c r="A133" s="38"/>
      <c r="B133" s="38"/>
      <c r="C133" s="38"/>
      <c r="D133" s="38"/>
      <c r="E133" s="22"/>
      <c r="F133" s="22"/>
      <c r="G133" s="58"/>
      <c r="H133" s="58"/>
      <c r="I133" s="58"/>
      <c r="J133" s="26"/>
      <c r="K133" s="26"/>
      <c r="L133" s="26"/>
      <c r="M133" s="26"/>
      <c r="N133" s="26"/>
      <c r="O133" s="26"/>
      <c r="P133" s="26"/>
      <c r="Q133" s="26"/>
    </row>
    <row r="134" spans="1:17" ht="20.25" customHeight="1" x14ac:dyDescent="0.2">
      <c r="A134" s="38"/>
      <c r="B134" s="38"/>
      <c r="C134" s="38"/>
      <c r="D134" s="38"/>
      <c r="E134" s="22">
        <v>2</v>
      </c>
      <c r="F134" s="22"/>
      <c r="G134" s="58"/>
      <c r="H134" s="58"/>
      <c r="I134" s="58"/>
      <c r="J134" s="26">
        <v>40</v>
      </c>
      <c r="K134" s="26"/>
      <c r="L134" s="26"/>
      <c r="M134" s="26"/>
      <c r="N134" s="26">
        <v>37.69</v>
      </c>
      <c r="O134" s="26"/>
      <c r="P134" s="26"/>
      <c r="Q134" s="26"/>
    </row>
    <row r="135" spans="1:17" ht="20.25" customHeight="1" x14ac:dyDescent="0.25">
      <c r="A135" s="96"/>
      <c r="B135" s="96"/>
      <c r="C135" s="96"/>
      <c r="D135" s="96"/>
      <c r="E135" s="97"/>
      <c r="F135" s="97"/>
      <c r="G135" s="98"/>
      <c r="H135" s="98"/>
      <c r="I135" s="98"/>
      <c r="J135" s="78"/>
      <c r="K135" s="78"/>
      <c r="L135" s="78"/>
      <c r="M135" s="78"/>
    </row>
    <row r="136" spans="1:17" ht="20.25" customHeight="1" x14ac:dyDescent="0.3">
      <c r="A136" s="99" t="s">
        <v>56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7" ht="20.25" customHeight="1" x14ac:dyDescent="0.2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</row>
    <row r="138" spans="1:17" ht="20.25" customHeight="1" x14ac:dyDescent="0.3">
      <c r="A138" s="101"/>
      <c r="B138" s="101"/>
      <c r="C138" s="101"/>
      <c r="D138" s="102" t="s">
        <v>57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1:17" ht="20.25" customHeight="1" x14ac:dyDescent="0.3">
      <c r="A139" s="101"/>
      <c r="B139" s="101"/>
      <c r="C139" s="103" t="s">
        <v>58</v>
      </c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</row>
    <row r="140" spans="1:17" ht="20.25" customHeight="1" x14ac:dyDescent="0.3">
      <c r="A140" s="101"/>
      <c r="B140" s="104"/>
      <c r="C140" s="104"/>
      <c r="D140" s="104"/>
      <c r="E140" s="105"/>
      <c r="F140" s="106"/>
      <c r="G140" s="101"/>
      <c r="H140" s="101"/>
      <c r="I140" s="101"/>
      <c r="J140" s="101"/>
      <c r="K140" s="101"/>
      <c r="L140" s="101"/>
      <c r="M140" s="101"/>
      <c r="N140" s="101"/>
    </row>
    <row r="141" spans="1:17" ht="20.25" customHeight="1" x14ac:dyDescent="0.3">
      <c r="A141" s="19" t="s">
        <v>59</v>
      </c>
      <c r="B141" s="19"/>
      <c r="C141" s="19"/>
      <c r="D141" s="19"/>
      <c r="E141" s="20" t="s">
        <v>17</v>
      </c>
      <c r="F141" s="20"/>
      <c r="G141" s="20" t="s">
        <v>18</v>
      </c>
      <c r="H141" s="20"/>
      <c r="I141" s="20"/>
      <c r="J141" s="20" t="s">
        <v>19</v>
      </c>
      <c r="K141" s="20"/>
      <c r="L141" s="20"/>
      <c r="M141" s="20"/>
      <c r="N141" s="107"/>
      <c r="O141" s="107"/>
    </row>
    <row r="142" spans="1:17" ht="20.25" customHeight="1" x14ac:dyDescent="0.3">
      <c r="A142" s="19"/>
      <c r="B142" s="19"/>
      <c r="C142" s="19"/>
      <c r="D142" s="19"/>
      <c r="E142" s="20"/>
      <c r="F142" s="20"/>
      <c r="G142" s="20"/>
      <c r="H142" s="20"/>
      <c r="I142" s="20"/>
      <c r="J142" s="20" t="s">
        <v>20</v>
      </c>
      <c r="K142" s="20"/>
      <c r="L142" s="20"/>
      <c r="M142" s="20"/>
      <c r="N142" s="107"/>
      <c r="O142" s="107"/>
    </row>
    <row r="143" spans="1:17" ht="20.25" customHeight="1" x14ac:dyDescent="0.3">
      <c r="A143" s="108" t="s">
        <v>22</v>
      </c>
      <c r="B143" s="108"/>
      <c r="C143" s="108"/>
      <c r="D143" s="108"/>
      <c r="E143" s="109" t="s">
        <v>60</v>
      </c>
      <c r="F143" s="109"/>
      <c r="G143" s="108" t="s">
        <v>61</v>
      </c>
      <c r="H143" s="108"/>
      <c r="I143" s="108"/>
      <c r="J143" s="26">
        <v>24</v>
      </c>
      <c r="K143" s="26"/>
      <c r="L143" s="26"/>
      <c r="M143" s="26"/>
      <c r="N143" s="26">
        <v>17</v>
      </c>
      <c r="O143" s="26"/>
      <c r="P143" s="26"/>
      <c r="Q143" s="26"/>
    </row>
    <row r="144" spans="1:17" ht="20.25" customHeight="1" x14ac:dyDescent="0.25">
      <c r="A144" s="96"/>
      <c r="B144" s="96"/>
      <c r="C144" s="96"/>
      <c r="D144" s="96"/>
      <c r="E144" s="97"/>
      <c r="F144" s="97"/>
      <c r="G144" s="98"/>
      <c r="H144" s="98"/>
      <c r="I144" s="98"/>
      <c r="J144" s="78"/>
      <c r="K144" s="78"/>
      <c r="L144" s="78"/>
      <c r="M144" s="78"/>
    </row>
    <row r="145" spans="3:10" ht="15" x14ac:dyDescent="0.2">
      <c r="J145" s="110" t="s">
        <v>62</v>
      </c>
    </row>
    <row r="148" spans="3:10" ht="18.75" x14ac:dyDescent="0.3">
      <c r="C148" s="6" t="s">
        <v>63</v>
      </c>
      <c r="D148" s="6"/>
      <c r="E148" s="6"/>
      <c r="F148" s="6" t="s">
        <v>64</v>
      </c>
      <c r="G148" s="6"/>
    </row>
  </sheetData>
  <mergeCells count="393">
    <mergeCell ref="A143:D143"/>
    <mergeCell ref="E143:F143"/>
    <mergeCell ref="G143:I143"/>
    <mergeCell ref="J143:M143"/>
    <mergeCell ref="N143:Q143"/>
    <mergeCell ref="N131:Q133"/>
    <mergeCell ref="E134:F134"/>
    <mergeCell ref="J134:M134"/>
    <mergeCell ref="N134:Q134"/>
    <mergeCell ref="A136:M136"/>
    <mergeCell ref="A141:D142"/>
    <mergeCell ref="E141:F142"/>
    <mergeCell ref="G141:I142"/>
    <mergeCell ref="J141:M141"/>
    <mergeCell ref="J142:M142"/>
    <mergeCell ref="A129:D130"/>
    <mergeCell ref="E129:F130"/>
    <mergeCell ref="G129:I130"/>
    <mergeCell ref="J129:M129"/>
    <mergeCell ref="J130:M130"/>
    <mergeCell ref="A131:D134"/>
    <mergeCell ref="E131:F133"/>
    <mergeCell ref="G131:I134"/>
    <mergeCell ref="J131:M133"/>
    <mergeCell ref="A121:D123"/>
    <mergeCell ref="E121:F123"/>
    <mergeCell ref="G121:I123"/>
    <mergeCell ref="J121:M123"/>
    <mergeCell ref="A124:D124"/>
    <mergeCell ref="E124:F124"/>
    <mergeCell ref="G124:I124"/>
    <mergeCell ref="J124:M124"/>
    <mergeCell ref="C118:L118"/>
    <mergeCell ref="A119:D120"/>
    <mergeCell ref="E119:F120"/>
    <mergeCell ref="G119:I120"/>
    <mergeCell ref="J119:M119"/>
    <mergeCell ref="J120:M120"/>
    <mergeCell ref="A114:D116"/>
    <mergeCell ref="E114:F116"/>
    <mergeCell ref="G114:I117"/>
    <mergeCell ref="J114:M116"/>
    <mergeCell ref="N114:Q116"/>
    <mergeCell ref="A117:D117"/>
    <mergeCell ref="E117:F117"/>
    <mergeCell ref="J117:M117"/>
    <mergeCell ref="N117:Q117"/>
    <mergeCell ref="B107:M107"/>
    <mergeCell ref="A112:D113"/>
    <mergeCell ref="E112:F113"/>
    <mergeCell ref="G112:I113"/>
    <mergeCell ref="J112:M112"/>
    <mergeCell ref="J113:M113"/>
    <mergeCell ref="A104:D104"/>
    <mergeCell ref="E104:F104"/>
    <mergeCell ref="G104:I104"/>
    <mergeCell ref="J104:K104"/>
    <mergeCell ref="L104:M104"/>
    <mergeCell ref="N104:O104"/>
    <mergeCell ref="E102:F102"/>
    <mergeCell ref="J102:K102"/>
    <mergeCell ref="L102:M102"/>
    <mergeCell ref="N102:O102"/>
    <mergeCell ref="A103:D103"/>
    <mergeCell ref="E103:F103"/>
    <mergeCell ref="J103:K103"/>
    <mergeCell ref="L103:M103"/>
    <mergeCell ref="N103:O103"/>
    <mergeCell ref="A100:D102"/>
    <mergeCell ref="E100:F100"/>
    <mergeCell ref="G100:I103"/>
    <mergeCell ref="J100:K100"/>
    <mergeCell ref="L100:M100"/>
    <mergeCell ref="N100:O100"/>
    <mergeCell ref="E101:F101"/>
    <mergeCell ref="J101:K101"/>
    <mergeCell ref="L101:M101"/>
    <mergeCell ref="N101:O101"/>
    <mergeCell ref="E98:F98"/>
    <mergeCell ref="J98:K98"/>
    <mergeCell ref="L98:M98"/>
    <mergeCell ref="N98:O98"/>
    <mergeCell ref="A99:D99"/>
    <mergeCell ref="E99:F99"/>
    <mergeCell ref="J99:K99"/>
    <mergeCell ref="L99:M99"/>
    <mergeCell ref="N99:O99"/>
    <mergeCell ref="A96:D98"/>
    <mergeCell ref="E96:F96"/>
    <mergeCell ref="G96:I99"/>
    <mergeCell ref="J96:K96"/>
    <mergeCell ref="L96:M96"/>
    <mergeCell ref="N96:O96"/>
    <mergeCell ref="E97:F97"/>
    <mergeCell ref="J97:K97"/>
    <mergeCell ref="L97:M97"/>
    <mergeCell ref="N97:O97"/>
    <mergeCell ref="E94:F94"/>
    <mergeCell ref="J94:K94"/>
    <mergeCell ref="L94:M94"/>
    <mergeCell ref="N94:O94"/>
    <mergeCell ref="A95:D95"/>
    <mergeCell ref="E95:F95"/>
    <mergeCell ref="J95:K95"/>
    <mergeCell ref="L95:M95"/>
    <mergeCell ref="N95:O95"/>
    <mergeCell ref="A92:D94"/>
    <mergeCell ref="E92:F92"/>
    <mergeCell ref="G92:I95"/>
    <mergeCell ref="J92:K92"/>
    <mergeCell ref="L92:M92"/>
    <mergeCell ref="N92:O92"/>
    <mergeCell ref="E93:F93"/>
    <mergeCell ref="J93:K93"/>
    <mergeCell ref="L93:M93"/>
    <mergeCell ref="N93:O93"/>
    <mergeCell ref="A89:M89"/>
    <mergeCell ref="A90:D91"/>
    <mergeCell ref="E90:F91"/>
    <mergeCell ref="G90:I91"/>
    <mergeCell ref="J90:M90"/>
    <mergeCell ref="J91:K91"/>
    <mergeCell ref="L91:M91"/>
    <mergeCell ref="A87:D87"/>
    <mergeCell ref="E87:F87"/>
    <mergeCell ref="G87:I87"/>
    <mergeCell ref="J87:K87"/>
    <mergeCell ref="L87:M87"/>
    <mergeCell ref="N87:O87"/>
    <mergeCell ref="J85:K85"/>
    <mergeCell ref="L85:M85"/>
    <mergeCell ref="N85:O85"/>
    <mergeCell ref="E86:F86"/>
    <mergeCell ref="J86:K86"/>
    <mergeCell ref="L86:M86"/>
    <mergeCell ref="N86:O86"/>
    <mergeCell ref="E83:F83"/>
    <mergeCell ref="G83:I86"/>
    <mergeCell ref="J83:K83"/>
    <mergeCell ref="L83:M83"/>
    <mergeCell ref="N83:O83"/>
    <mergeCell ref="E84:F84"/>
    <mergeCell ref="J84:K84"/>
    <mergeCell ref="L84:M84"/>
    <mergeCell ref="N84:O84"/>
    <mergeCell ref="E85:F85"/>
    <mergeCell ref="J81:K81"/>
    <mergeCell ref="L81:M81"/>
    <mergeCell ref="N81:O81"/>
    <mergeCell ref="E82:F82"/>
    <mergeCell ref="J82:K82"/>
    <mergeCell ref="L82:M82"/>
    <mergeCell ref="N82:O82"/>
    <mergeCell ref="E79:F79"/>
    <mergeCell ref="G79:I82"/>
    <mergeCell ref="J79:K79"/>
    <mergeCell ref="L79:M79"/>
    <mergeCell ref="N79:O79"/>
    <mergeCell ref="E80:F80"/>
    <mergeCell ref="J80:K80"/>
    <mergeCell ref="L80:M80"/>
    <mergeCell ref="N80:O80"/>
    <mergeCell ref="E81:F81"/>
    <mergeCell ref="E77:F77"/>
    <mergeCell ref="J77:K77"/>
    <mergeCell ref="L77:M77"/>
    <mergeCell ref="N77:O77"/>
    <mergeCell ref="E78:F78"/>
    <mergeCell ref="J78:K78"/>
    <mergeCell ref="L78:M78"/>
    <mergeCell ref="N78:O78"/>
    <mergeCell ref="A75:D86"/>
    <mergeCell ref="E75:F75"/>
    <mergeCell ref="G75:I78"/>
    <mergeCell ref="J75:K75"/>
    <mergeCell ref="L75:M75"/>
    <mergeCell ref="N75:O75"/>
    <mergeCell ref="E76:F76"/>
    <mergeCell ref="J76:K76"/>
    <mergeCell ref="L76:M76"/>
    <mergeCell ref="N76:O76"/>
    <mergeCell ref="A72:M72"/>
    <mergeCell ref="A73:D74"/>
    <mergeCell ref="E73:F74"/>
    <mergeCell ref="G73:I74"/>
    <mergeCell ref="J73:M73"/>
    <mergeCell ref="J74:K74"/>
    <mergeCell ref="L74:M74"/>
    <mergeCell ref="A70:D70"/>
    <mergeCell ref="E70:F70"/>
    <mergeCell ref="G70:I70"/>
    <mergeCell ref="J70:K70"/>
    <mergeCell ref="L70:M70"/>
    <mergeCell ref="N70:O70"/>
    <mergeCell ref="J68:K68"/>
    <mergeCell ref="L68:M68"/>
    <mergeCell ref="N68:O68"/>
    <mergeCell ref="E69:F69"/>
    <mergeCell ref="J69:K69"/>
    <mergeCell ref="L69:M69"/>
    <mergeCell ref="N69:O69"/>
    <mergeCell ref="E66:F66"/>
    <mergeCell ref="G66:I69"/>
    <mergeCell ref="J66:K66"/>
    <mergeCell ref="L66:M66"/>
    <mergeCell ref="N66:O66"/>
    <mergeCell ref="E67:F67"/>
    <mergeCell ref="J67:K67"/>
    <mergeCell ref="L67:M67"/>
    <mergeCell ref="N67:O67"/>
    <mergeCell ref="E68:F68"/>
    <mergeCell ref="J64:K64"/>
    <mergeCell ref="L64:M64"/>
    <mergeCell ref="N64:O64"/>
    <mergeCell ref="E65:F65"/>
    <mergeCell ref="J65:K65"/>
    <mergeCell ref="L65:M65"/>
    <mergeCell ref="N65:O65"/>
    <mergeCell ref="E62:F62"/>
    <mergeCell ref="G62:I65"/>
    <mergeCell ref="J62:K62"/>
    <mergeCell ref="L62:M62"/>
    <mergeCell ref="N62:O62"/>
    <mergeCell ref="E63:F63"/>
    <mergeCell ref="J63:K63"/>
    <mergeCell ref="L63:M63"/>
    <mergeCell ref="N63:O63"/>
    <mergeCell ref="E64:F64"/>
    <mergeCell ref="E60:F60"/>
    <mergeCell ref="J60:K60"/>
    <mergeCell ref="L60:M60"/>
    <mergeCell ref="N60:O60"/>
    <mergeCell ref="E61:F61"/>
    <mergeCell ref="J61:K61"/>
    <mergeCell ref="L61:M61"/>
    <mergeCell ref="N61:O61"/>
    <mergeCell ref="A58:D69"/>
    <mergeCell ref="E58:F58"/>
    <mergeCell ref="G58:I61"/>
    <mergeCell ref="J58:K58"/>
    <mergeCell ref="L58:M58"/>
    <mergeCell ref="N58:O58"/>
    <mergeCell ref="E59:F59"/>
    <mergeCell ref="J59:K59"/>
    <mergeCell ref="L59:M59"/>
    <mergeCell ref="N59:O59"/>
    <mergeCell ref="A54:M54"/>
    <mergeCell ref="A55:M55"/>
    <mergeCell ref="A56:D57"/>
    <mergeCell ref="E56:F57"/>
    <mergeCell ref="G56:I57"/>
    <mergeCell ref="J56:M56"/>
    <mergeCell ref="J57:K57"/>
    <mergeCell ref="L57:M57"/>
    <mergeCell ref="A53:D53"/>
    <mergeCell ref="E53:F53"/>
    <mergeCell ref="G53:I53"/>
    <mergeCell ref="J53:K53"/>
    <mergeCell ref="L53:M53"/>
    <mergeCell ref="N53:O53"/>
    <mergeCell ref="J51:K51"/>
    <mergeCell ref="L51:M51"/>
    <mergeCell ref="N51:O51"/>
    <mergeCell ref="E52:F52"/>
    <mergeCell ref="J52:K52"/>
    <mergeCell ref="L52:M52"/>
    <mergeCell ref="N52:O52"/>
    <mergeCell ref="E49:F49"/>
    <mergeCell ref="G49:I52"/>
    <mergeCell ref="J49:K49"/>
    <mergeCell ref="L49:M49"/>
    <mergeCell ref="N49:O49"/>
    <mergeCell ref="E50:F50"/>
    <mergeCell ref="J50:K50"/>
    <mergeCell ref="L50:M50"/>
    <mergeCell ref="N50:O50"/>
    <mergeCell ref="E51:F51"/>
    <mergeCell ref="J47:K47"/>
    <mergeCell ref="L47:M47"/>
    <mergeCell ref="N47:O47"/>
    <mergeCell ref="E48:F48"/>
    <mergeCell ref="J48:K48"/>
    <mergeCell ref="L48:M48"/>
    <mergeCell ref="N48:O48"/>
    <mergeCell ref="E45:F45"/>
    <mergeCell ref="G45:I48"/>
    <mergeCell ref="J45:K45"/>
    <mergeCell ref="L45:M45"/>
    <mergeCell ref="N45:O45"/>
    <mergeCell ref="E46:F46"/>
    <mergeCell ref="J46:K46"/>
    <mergeCell ref="L46:M46"/>
    <mergeCell ref="N46:O46"/>
    <mergeCell ref="E47:F47"/>
    <mergeCell ref="E43:F43"/>
    <mergeCell ref="J43:K43"/>
    <mergeCell ref="L43:M43"/>
    <mergeCell ref="N43:O43"/>
    <mergeCell ref="E44:F44"/>
    <mergeCell ref="J44:K44"/>
    <mergeCell ref="L44:M44"/>
    <mergeCell ref="N44:O44"/>
    <mergeCell ref="A41:D52"/>
    <mergeCell ref="E41:F41"/>
    <mergeCell ref="G41:I44"/>
    <mergeCell ref="J41:K41"/>
    <mergeCell ref="L41:M41"/>
    <mergeCell ref="N41:O41"/>
    <mergeCell ref="E42:F42"/>
    <mergeCell ref="J42:K42"/>
    <mergeCell ref="L42:M42"/>
    <mergeCell ref="N42:O42"/>
    <mergeCell ref="A38:M38"/>
    <mergeCell ref="A39:D40"/>
    <mergeCell ref="E39:F40"/>
    <mergeCell ref="G39:I40"/>
    <mergeCell ref="J39:M39"/>
    <mergeCell ref="J40:K40"/>
    <mergeCell ref="L40:M40"/>
    <mergeCell ref="A36:D36"/>
    <mergeCell ref="E36:F36"/>
    <mergeCell ref="G36:I36"/>
    <mergeCell ref="J36:K36"/>
    <mergeCell ref="L36:M36"/>
    <mergeCell ref="N36:O36"/>
    <mergeCell ref="J34:K34"/>
    <mergeCell ref="L34:M34"/>
    <mergeCell ref="N34:O34"/>
    <mergeCell ref="E35:F35"/>
    <mergeCell ref="J35:K35"/>
    <mergeCell ref="L35:M35"/>
    <mergeCell ref="N35:O35"/>
    <mergeCell ref="E32:F32"/>
    <mergeCell ref="G32:I35"/>
    <mergeCell ref="J32:K32"/>
    <mergeCell ref="L32:M32"/>
    <mergeCell ref="N32:O32"/>
    <mergeCell ref="E33:F33"/>
    <mergeCell ref="J33:K33"/>
    <mergeCell ref="L33:M33"/>
    <mergeCell ref="N33:O33"/>
    <mergeCell ref="E34:F34"/>
    <mergeCell ref="J30:K30"/>
    <mergeCell ref="L30:M30"/>
    <mergeCell ref="N30:O30"/>
    <mergeCell ref="E31:F31"/>
    <mergeCell ref="J31:K31"/>
    <mergeCell ref="L31:M31"/>
    <mergeCell ref="N31:O31"/>
    <mergeCell ref="E28:F28"/>
    <mergeCell ref="G28:I31"/>
    <mergeCell ref="J28:K28"/>
    <mergeCell ref="L28:M28"/>
    <mergeCell ref="N28:O28"/>
    <mergeCell ref="E29:F29"/>
    <mergeCell ref="J29:K29"/>
    <mergeCell ref="L29:M29"/>
    <mergeCell ref="N29:O29"/>
    <mergeCell ref="E30:F30"/>
    <mergeCell ref="E26:F26"/>
    <mergeCell ref="J26:K26"/>
    <mergeCell ref="L26:M26"/>
    <mergeCell ref="N26:O26"/>
    <mergeCell ref="E27:F27"/>
    <mergeCell ref="J27:K27"/>
    <mergeCell ref="L27:M27"/>
    <mergeCell ref="N27:O27"/>
    <mergeCell ref="A24:D35"/>
    <mergeCell ref="E24:F24"/>
    <mergeCell ref="G24:I27"/>
    <mergeCell ref="J24:K24"/>
    <mergeCell ref="L24:M24"/>
    <mergeCell ref="N24:O24"/>
    <mergeCell ref="E25:F25"/>
    <mergeCell ref="J25:K25"/>
    <mergeCell ref="L25:M25"/>
    <mergeCell ref="N25:O25"/>
    <mergeCell ref="A15:M15"/>
    <mergeCell ref="A16:M16"/>
    <mergeCell ref="A19:M19"/>
    <mergeCell ref="A21:M21"/>
    <mergeCell ref="A22:D23"/>
    <mergeCell ref="E22:F23"/>
    <mergeCell ref="G22:I23"/>
    <mergeCell ref="J22:M22"/>
    <mergeCell ref="J23:K23"/>
    <mergeCell ref="L23:M23"/>
    <mergeCell ref="O2:AA2"/>
    <mergeCell ref="A10:M10"/>
    <mergeCell ref="A11:M11"/>
    <mergeCell ref="A12:M12"/>
    <mergeCell ref="A13:M13"/>
    <mergeCell ref="A14:M14"/>
  </mergeCells>
  <printOptions horizontalCentered="1"/>
  <pageMargins left="0.78740157480314965" right="0.70866141732283472" top="0.74803149606299213" bottom="0.74803149606299213" header="0.31496062992125984" footer="0.31496062992125984"/>
  <pageSetup paperSize="9" scale="70" orientation="portrait" verticalDpi="0" r:id="rId1"/>
  <rowBreaks count="3" manualBreakCount="3">
    <brk id="53" max="12" man="1"/>
    <brk id="106" max="12" man="1"/>
    <brk id="14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Цены пром. склад новый стан</vt:lpstr>
      <vt:lpstr>Лист1</vt:lpstr>
      <vt:lpstr>Лист2</vt:lpstr>
      <vt:lpstr>Лист3</vt:lpstr>
      <vt:lpstr>'Цены пром. склад новый стан'!Область_печати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2021-08-31T06:03:29Z</dcterms:modified>
</cp:coreProperties>
</file>